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4921" yWindow="585" windowWidth="12120" windowHeight="2835" tabRatio="602" activeTab="0"/>
  </bookViews>
  <sheets>
    <sheet name="BS" sheetId="1" r:id="rId1"/>
    <sheet name="P&amp;L" sheetId="2" r:id="rId2"/>
    <sheet name="Equity" sheetId="3" r:id="rId3"/>
    <sheet name="Cashflow" sheetId="4" r:id="rId4"/>
  </sheets>
  <definedNames>
    <definedName name="_xlnm.Print_Area" localSheetId="0">'BS'!$A$1:$G$52</definedName>
    <definedName name="_xlnm.Print_Area" localSheetId="3">'Cashflow'!$A$1:$I$61</definedName>
    <definedName name="_xlnm.Print_Area" localSheetId="2">'Equity'!$A$1:$G$52</definedName>
    <definedName name="_xlnm.Print_Area" localSheetId="1">'P&amp;L'!$A$1:$G$52</definedName>
  </definedNames>
  <calcPr fullCalcOnLoad="1"/>
</workbook>
</file>

<file path=xl/sharedStrings.xml><?xml version="1.0" encoding="utf-8"?>
<sst xmlns="http://schemas.openxmlformats.org/spreadsheetml/2006/main" count="151" uniqueCount="105">
  <si>
    <t>QUARTERLY REPORT</t>
  </si>
  <si>
    <t>Reserves</t>
  </si>
  <si>
    <t>RM'000</t>
  </si>
  <si>
    <t>Total</t>
  </si>
  <si>
    <t xml:space="preserve"> </t>
  </si>
  <si>
    <t>Represented by :</t>
  </si>
  <si>
    <t>Basic</t>
  </si>
  <si>
    <t>Fully diluted</t>
  </si>
  <si>
    <t>As at</t>
  </si>
  <si>
    <t>Operating expenses</t>
  </si>
  <si>
    <t>Share</t>
  </si>
  <si>
    <t>Retained</t>
  </si>
  <si>
    <t>ended</t>
  </si>
  <si>
    <t>Changes in working capital :-</t>
  </si>
  <si>
    <t xml:space="preserve">Current </t>
  </si>
  <si>
    <t>quarter</t>
  </si>
  <si>
    <t>Comparative</t>
  </si>
  <si>
    <t>Current</t>
  </si>
  <si>
    <t>Preceding</t>
  </si>
  <si>
    <t>capital</t>
  </si>
  <si>
    <t>premium</t>
  </si>
  <si>
    <t>profits</t>
  </si>
  <si>
    <t>Income tax paid</t>
  </si>
  <si>
    <t>Net change in cash and cash equivalents</t>
  </si>
  <si>
    <t>Revenue</t>
  </si>
  <si>
    <t>Distributable</t>
  </si>
  <si>
    <t>Interest received</t>
  </si>
  <si>
    <t>Current assets</t>
  </si>
  <si>
    <t>Receivables, deposits and prepayments</t>
  </si>
  <si>
    <t>Cash, bank balances and deposits</t>
  </si>
  <si>
    <t>Current liabilities</t>
  </si>
  <si>
    <t>Payables, deposits and accruals</t>
  </si>
  <si>
    <t xml:space="preserve">Net current assets </t>
  </si>
  <si>
    <t>Share capital</t>
  </si>
  <si>
    <t>Shareholders' funds</t>
  </si>
  <si>
    <t>year to date</t>
  </si>
  <si>
    <t>Tax payable</t>
  </si>
  <si>
    <t>Profit before taxation</t>
  </si>
  <si>
    <t>Net profit for the period</t>
  </si>
  <si>
    <t>Plant and equipment</t>
  </si>
  <si>
    <t>Investments in shares</t>
  </si>
  <si>
    <t>OSK VENTURES INTERNATIONAL BERHAD (636117-K)</t>
  </si>
  <si>
    <t>Purchase of plant and equipment</t>
  </si>
  <si>
    <t>Non-Distributable</t>
  </si>
  <si>
    <t>Net change in current assets</t>
  </si>
  <si>
    <t>Net change in current liabilities</t>
  </si>
  <si>
    <t>Adjustments for non-cash and non-operating items</t>
  </si>
  <si>
    <t>31/12/2004</t>
  </si>
  <si>
    <t>Proceeds from disposal of investments</t>
  </si>
  <si>
    <t>Purchase of investments in shares</t>
  </si>
  <si>
    <t>Operating loss before working capital changes</t>
  </si>
  <si>
    <t>Other operating income</t>
  </si>
  <si>
    <t>Deposits with licensed banks and financial institutions</t>
  </si>
  <si>
    <t>Cash on hand and at banks</t>
  </si>
  <si>
    <t>Cash and cash equivalents at end of financial period (Note)</t>
  </si>
  <si>
    <t>N/A</t>
  </si>
  <si>
    <t>N/A  -  Not applicable.</t>
  </si>
  <si>
    <t>Cash flow from operating activities</t>
  </si>
  <si>
    <t>As at 31 March 2005</t>
  </si>
  <si>
    <t>31/3/2005</t>
  </si>
  <si>
    <t>At 1/1/2005</t>
  </si>
  <si>
    <t>At 31/3/2005</t>
  </si>
  <si>
    <t>31/3/2004</t>
  </si>
  <si>
    <t>(Audited)</t>
  </si>
  <si>
    <t>At 1/1/2004</t>
  </si>
  <si>
    <t>At 31/3/2004</t>
  </si>
  <si>
    <t>Cash and cash equivalents at beginning of financial period</t>
  </si>
  <si>
    <t>Proceeds from disposal of plant and equipment</t>
  </si>
  <si>
    <t>(Unaudited)</t>
  </si>
  <si>
    <t>Condensed Unaudited Consolidated Income Statements</t>
  </si>
  <si>
    <t>31/3/2005 (unaudited)</t>
  </si>
  <si>
    <t>31/12/2004 (audited)</t>
  </si>
  <si>
    <t>At 31/12/2004</t>
  </si>
  <si>
    <t>Dividends received</t>
  </si>
  <si>
    <t>Cash flow from financing activity</t>
  </si>
  <si>
    <t>Proceeds from issurance of shares, net of share issue expenses</t>
  </si>
  <si>
    <t>Cash and cash equivalents arising from merger with</t>
  </si>
  <si>
    <t xml:space="preserve">   subsidiary companies</t>
  </si>
  <si>
    <t>Net cash from/(used in) operating activities</t>
  </si>
  <si>
    <t>Net cash (used in)/generated from operations</t>
  </si>
  <si>
    <t>Net cash from financing activity</t>
  </si>
  <si>
    <t>Cash flow from investing activities</t>
  </si>
  <si>
    <t>Net cash used in investing activities</t>
  </si>
  <si>
    <t xml:space="preserve">Taxation </t>
  </si>
  <si>
    <t>Issuance of shares</t>
  </si>
  <si>
    <t>Merger deficit</t>
  </si>
  <si>
    <t xml:space="preserve">Share issue expenses </t>
  </si>
  <si>
    <t>Net gains and expenses</t>
  </si>
  <si>
    <t xml:space="preserve">   not recognised in the income statement</t>
  </si>
  <si>
    <t>Condensed Consolidated Balance Sheets</t>
  </si>
  <si>
    <t>Earnings per RM0.10 share (sen)</t>
  </si>
  <si>
    <t>Condensed Consolidated Cash Flow Statements</t>
  </si>
  <si>
    <t>Condensed Consolidated Statements of Changes in Equity</t>
  </si>
  <si>
    <t>(The condensed consolidated balance sheets should be read in conjunction with the audited financial report for the financial period ended 31 December 2004.)</t>
  </si>
  <si>
    <t>For the First Financial Quarter Ended 31 March 2005</t>
  </si>
  <si>
    <t>(The condensed consolidated income statements should be read in conjunction with the the audited financial report for the financial period ended 31 December 2004. There were no consolidated income statements for the comparative quarter and preceding year to date ended 31 March 2004 as stated in Note A1.)</t>
  </si>
  <si>
    <t xml:space="preserve">Current year to date ended </t>
  </si>
  <si>
    <t xml:space="preserve">Preceding year to date ended </t>
  </si>
  <si>
    <t xml:space="preserve">Preceding financial period ended </t>
  </si>
  <si>
    <t xml:space="preserve">   with subsidiary companies</t>
  </si>
  <si>
    <t xml:space="preserve">Retained profits arising from merger </t>
  </si>
  <si>
    <t>(The condensed consolidated statements of changes in equity should be read in conjunction with the audited financial report for the financial period ended 31 December 2004. There was no consolidated statement of changes in equity for the preceding year to date ended 31 March 2004 as stated in Note A1.)</t>
  </si>
  <si>
    <t>financial period</t>
  </si>
  <si>
    <t>Note : Cash and cash equivalents at end of financial period comprise:</t>
  </si>
  <si>
    <t>(The condensed consolidated cash flow statements should be read in conjunction with the audited financial report for the financial period ended 31 December 2004. There was no consolidated cash flow statement for the preceding year to date ended 31 March 2004 as stated in Note A1.)</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</si>
</sst>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0.0"/>
    <numFmt numFmtId="180" formatCode="#,##0.0000_);\(#,##0.0000\)"/>
    <numFmt numFmtId="181" formatCode="#,##0.000_);\(#,##0.000\)"/>
    <numFmt numFmtId="182" formatCode="0.000"/>
    <numFmt numFmtId="183" formatCode="0.0000"/>
    <numFmt numFmtId="184" formatCode="_(* #,##0.0_);_(* \(#,##0.0\);_(* &quot;-&quot;??_);_(@_)"/>
    <numFmt numFmtId="185" formatCode="_(* #,##0_);_(* \(#,##0\);_(* &quot;-&quot;??_);_(@_)"/>
    <numFmt numFmtId="186" formatCode="0_);\(0\)"/>
    <numFmt numFmtId="187" formatCode="0.00_ ;\-0.00\ "/>
    <numFmt numFmtId="188" formatCode="#,##0_ ;\-#,##0\ "/>
    <numFmt numFmtId="189" formatCode="#,##0.00_ ;\-#,##0.00\ "/>
    <numFmt numFmtId="190" formatCode="_(* #,##0.000_);_(* \(#,##0.000\);_(* &quot;-&quot;??_);_(@_)"/>
    <numFmt numFmtId="191" formatCode="#,##0.00000_);\(#,##0.00000\)"/>
    <numFmt numFmtId="192" formatCode="#,##0.000000_);\(#,##0.000000\)"/>
    <numFmt numFmtId="193" formatCode="#,##0.0000000_);\(#,##0.0000000\)"/>
    <numFmt numFmtId="194" formatCode="_(* #,##0.0000_);_(* \(#,##0.0000\);_(* &quot;-&quot;??_);_(@_)"/>
    <numFmt numFmtId="195" formatCode="_(* #,##0.00000_);_(* \(#,##0.00000\);_(* &quot;-&quot;??_);_(@_)"/>
  </numFmts>
  <fonts count="12">
    <font>
      <sz val="10"/>
      <name val="Arial"/>
      <family val="0"/>
    </font>
    <font>
      <b/>
      <sz val="12"/>
      <name val="Times New Roman"/>
      <family val="1"/>
    </font>
    <font>
      <sz val="12"/>
      <name val="Times New Roman"/>
      <family val="1"/>
    </font>
    <font>
      <sz val="11"/>
      <name val="Tms Rmn"/>
      <family val="0"/>
    </font>
    <font>
      <u val="single"/>
      <sz val="12"/>
      <name val="Times New Roman"/>
      <family val="1"/>
    </font>
    <font>
      <b/>
      <u val="single"/>
      <sz val="12"/>
      <name val="Times New Roman"/>
      <family val="1"/>
    </font>
    <font>
      <sz val="12"/>
      <name val="Arial"/>
      <family val="0"/>
    </font>
    <font>
      <sz val="12"/>
      <color indexed="10"/>
      <name val="Times New Roman"/>
      <family val="1"/>
    </font>
    <font>
      <b/>
      <sz val="12"/>
      <color indexed="10"/>
      <name val="Times New Roman"/>
      <family val="1"/>
    </font>
    <font>
      <u val="single"/>
      <sz val="10"/>
      <color indexed="12"/>
      <name val="Arial"/>
      <family val="0"/>
    </font>
    <font>
      <u val="single"/>
      <sz val="10"/>
      <color indexed="36"/>
      <name val="Arial"/>
      <family val="0"/>
    </font>
    <font>
      <b/>
      <sz val="12"/>
      <color indexed="9"/>
      <name val="Times New Roman"/>
      <family val="1"/>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37" fontId="3"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1" fillId="0" borderId="0" xfId="0" applyFont="1" applyFill="1" applyAlignment="1">
      <alignment/>
    </xf>
    <xf numFmtId="0" fontId="2" fillId="0" borderId="0" xfId="0" applyFont="1" applyFill="1" applyAlignment="1">
      <alignment/>
    </xf>
    <xf numFmtId="37" fontId="2" fillId="0" borderId="0" xfId="0" applyNumberFormat="1" applyFont="1" applyFill="1" applyAlignment="1">
      <alignment/>
    </xf>
    <xf numFmtId="37" fontId="2" fillId="0" borderId="0" xfId="0" applyNumberFormat="1" applyFont="1" applyFill="1" applyAlignment="1">
      <alignment horizontal="right"/>
    </xf>
    <xf numFmtId="37" fontId="2" fillId="0" borderId="0" xfId="0" applyNumberFormat="1" applyFont="1" applyFill="1" applyBorder="1" applyAlignment="1">
      <alignment/>
    </xf>
    <xf numFmtId="37" fontId="2" fillId="0" borderId="0" xfId="0" applyNumberFormat="1" applyFont="1" applyFill="1" applyAlignment="1">
      <alignment horizontal="center"/>
    </xf>
    <xf numFmtId="186" fontId="2" fillId="0" borderId="0" xfId="0" applyNumberFormat="1" applyFont="1" applyFill="1" applyAlignment="1">
      <alignment horizontal="center"/>
    </xf>
    <xf numFmtId="0" fontId="2" fillId="0" borderId="0" xfId="0" applyFont="1" applyFill="1" applyAlignment="1">
      <alignment horizontal="center"/>
    </xf>
    <xf numFmtId="0" fontId="2" fillId="0" borderId="0" xfId="22" applyFont="1" applyFill="1" applyAlignment="1">
      <alignment horizontal="centerContinuous" vertical="center"/>
      <protection/>
    </xf>
    <xf numFmtId="0" fontId="2" fillId="0" borderId="0" xfId="22" applyFont="1" applyFill="1" applyAlignment="1">
      <alignment vertical="center"/>
      <protection/>
    </xf>
    <xf numFmtId="37" fontId="2" fillId="0" borderId="0" xfId="22" applyNumberFormat="1" applyFont="1" applyFill="1" applyBorder="1" applyAlignment="1">
      <alignment vertical="center"/>
      <protection/>
    </xf>
    <xf numFmtId="37" fontId="2" fillId="0" borderId="0" xfId="22" applyNumberFormat="1" applyFont="1" applyFill="1" applyAlignment="1">
      <alignment horizontal="left" vertical="center"/>
      <protection/>
    </xf>
    <xf numFmtId="37" fontId="2" fillId="0" borderId="0" xfId="22" applyNumberFormat="1" applyFont="1" applyFill="1" applyAlignment="1">
      <alignment vertical="center"/>
      <protection/>
    </xf>
    <xf numFmtId="0" fontId="2" fillId="0" borderId="0" xfId="0" applyFont="1" applyFill="1" applyAlignment="1">
      <alignment vertical="center"/>
    </xf>
    <xf numFmtId="0" fontId="2" fillId="0" borderId="0" xfId="22" applyFont="1" applyFill="1" applyAlignment="1">
      <alignment horizontal="center" vertical="center"/>
      <protection/>
    </xf>
    <xf numFmtId="0" fontId="2" fillId="0" borderId="0" xfId="0" applyFont="1" applyFill="1" applyAlignment="1">
      <alignment horizontal="center" vertical="center"/>
    </xf>
    <xf numFmtId="37" fontId="2" fillId="0" borderId="0" xfId="0" applyNumberFormat="1" applyFont="1" applyFill="1" applyBorder="1" applyAlignment="1">
      <alignment vertical="center"/>
    </xf>
    <xf numFmtId="0" fontId="2" fillId="0" borderId="0" xfId="0" applyFont="1" applyFill="1" applyAlignment="1">
      <alignment horizontal="right"/>
    </xf>
    <xf numFmtId="0" fontId="2" fillId="0" borderId="0" xfId="0" applyFont="1" applyFill="1" applyAlignment="1">
      <alignment horizontal="left"/>
    </xf>
    <xf numFmtId="43" fontId="2" fillId="0" borderId="0" xfId="15" applyFont="1" applyFill="1" applyAlignment="1">
      <alignment/>
    </xf>
    <xf numFmtId="185" fontId="2" fillId="0" borderId="0" xfId="15" applyNumberFormat="1" applyFont="1" applyFill="1" applyBorder="1" applyAlignment="1">
      <alignment horizontal="right"/>
    </xf>
    <xf numFmtId="37" fontId="2" fillId="0" borderId="0" xfId="0" applyNumberFormat="1" applyFont="1" applyFill="1" applyBorder="1" applyAlignment="1">
      <alignment horizontal="right"/>
    </xf>
    <xf numFmtId="0" fontId="2" fillId="0" borderId="0" xfId="0" applyFont="1" applyFill="1" applyBorder="1" applyAlignment="1">
      <alignment/>
    </xf>
    <xf numFmtId="39" fontId="2" fillId="0" borderId="0" xfId="0" applyNumberFormat="1" applyFont="1" applyFill="1" applyBorder="1" applyAlignment="1">
      <alignment/>
    </xf>
    <xf numFmtId="0" fontId="1" fillId="0" borderId="0" xfId="22" applyFont="1" applyFill="1" applyAlignment="1">
      <alignment vertical="center"/>
      <protection/>
    </xf>
    <xf numFmtId="37" fontId="1" fillId="0" borderId="0" xfId="22" applyNumberFormat="1" applyFont="1" applyFill="1" applyAlignment="1">
      <alignment horizontal="left" vertical="center"/>
      <protection/>
    </xf>
    <xf numFmtId="0" fontId="1" fillId="0" borderId="0" xfId="0" applyFont="1" applyFill="1" applyAlignment="1">
      <alignment vertical="center"/>
    </xf>
    <xf numFmtId="186" fontId="2" fillId="0" borderId="1" xfId="0" applyNumberFormat="1" applyFont="1" applyFill="1" applyBorder="1" applyAlignment="1" quotePrefix="1">
      <alignment horizontal="center"/>
    </xf>
    <xf numFmtId="37" fontId="1" fillId="0" borderId="0" xfId="0" applyNumberFormat="1" applyFont="1" applyFill="1" applyAlignment="1">
      <alignment horizontal="center"/>
    </xf>
    <xf numFmtId="186" fontId="1" fillId="0" borderId="0" xfId="22" applyNumberFormat="1" applyFont="1" applyFill="1" applyAlignment="1">
      <alignment horizontal="center" vertical="center"/>
      <protection/>
    </xf>
    <xf numFmtId="186" fontId="1" fillId="0" borderId="0" xfId="0" applyNumberFormat="1" applyFont="1" applyFill="1" applyAlignment="1">
      <alignment horizontal="center"/>
    </xf>
    <xf numFmtId="37" fontId="1" fillId="0" borderId="0" xfId="0" applyNumberFormat="1" applyFont="1" applyFill="1" applyAlignment="1">
      <alignment horizontal="center" vertical="center"/>
    </xf>
    <xf numFmtId="37" fontId="1" fillId="0" borderId="1" xfId="0" applyNumberFormat="1" applyFont="1" applyFill="1" applyBorder="1" applyAlignment="1">
      <alignment horizontal="center" vertical="center"/>
    </xf>
    <xf numFmtId="37" fontId="1" fillId="0" borderId="0" xfId="22" applyNumberFormat="1" applyFont="1" applyFill="1" applyBorder="1" applyAlignment="1">
      <alignment horizontal="center" vertical="center"/>
      <protection/>
    </xf>
    <xf numFmtId="185" fontId="1" fillId="0" borderId="0" xfId="15" applyNumberFormat="1" applyFont="1" applyFill="1" applyAlignment="1">
      <alignment vertical="center"/>
    </xf>
    <xf numFmtId="185" fontId="1" fillId="0" borderId="0" xfId="15" applyNumberFormat="1" applyFont="1" applyFill="1" applyAlignment="1">
      <alignment horizontal="left" vertical="center"/>
    </xf>
    <xf numFmtId="185" fontId="1" fillId="0" borderId="2" xfId="15" applyNumberFormat="1" applyFont="1" applyFill="1" applyBorder="1" applyAlignment="1">
      <alignment vertical="center"/>
    </xf>
    <xf numFmtId="186" fontId="1" fillId="0" borderId="1" xfId="0" applyNumberFormat="1" applyFont="1" applyFill="1" applyBorder="1" applyAlignment="1" quotePrefix="1">
      <alignment horizontal="center"/>
    </xf>
    <xf numFmtId="37" fontId="1" fillId="0" borderId="0" xfId="0" applyNumberFormat="1" applyFont="1" applyFill="1" applyAlignment="1">
      <alignment horizontal="right"/>
    </xf>
    <xf numFmtId="185" fontId="1" fillId="0" borderId="0" xfId="15" applyNumberFormat="1" applyFont="1" applyFill="1" applyBorder="1" applyAlignment="1">
      <alignment horizontal="right"/>
    </xf>
    <xf numFmtId="37" fontId="1" fillId="0" borderId="1" xfId="0" applyNumberFormat="1" applyFont="1" applyFill="1" applyBorder="1" applyAlignment="1">
      <alignment horizontal="right"/>
    </xf>
    <xf numFmtId="37" fontId="1" fillId="0" borderId="0" xfId="0" applyNumberFormat="1" applyFont="1" applyFill="1" applyAlignment="1">
      <alignment/>
    </xf>
    <xf numFmtId="185" fontId="1" fillId="0" borderId="0" xfId="15" applyNumberFormat="1" applyFont="1" applyFill="1" applyAlignment="1">
      <alignment/>
    </xf>
    <xf numFmtId="37" fontId="1" fillId="0" borderId="1" xfId="0" applyNumberFormat="1" applyFont="1" applyFill="1" applyBorder="1" applyAlignment="1">
      <alignment/>
    </xf>
    <xf numFmtId="37" fontId="1" fillId="0" borderId="3" xfId="0" applyNumberFormat="1" applyFont="1" applyFill="1" applyBorder="1" applyAlignment="1">
      <alignment/>
    </xf>
    <xf numFmtId="39" fontId="1" fillId="0" borderId="0" xfId="0" applyNumberFormat="1" applyFont="1" applyFill="1" applyAlignment="1">
      <alignment/>
    </xf>
    <xf numFmtId="37" fontId="1" fillId="0" borderId="0" xfId="0" applyNumberFormat="1" applyFont="1" applyFill="1" applyBorder="1" applyAlignment="1">
      <alignment horizontal="center"/>
    </xf>
    <xf numFmtId="14" fontId="1" fillId="0" borderId="1" xfId="0" applyNumberFormat="1" applyFont="1" applyFill="1" applyBorder="1" applyAlignment="1" quotePrefix="1">
      <alignment horizontal="center" wrapText="1"/>
    </xf>
    <xf numFmtId="37" fontId="1" fillId="0" borderId="0" xfId="0" applyNumberFormat="1" applyFont="1" applyFill="1" applyAlignment="1">
      <alignment horizontal="center" wrapText="1"/>
    </xf>
    <xf numFmtId="185" fontId="1" fillId="0" borderId="0" xfId="15" applyNumberFormat="1" applyFont="1" applyFill="1" applyAlignment="1">
      <alignment/>
    </xf>
    <xf numFmtId="185" fontId="1" fillId="0" borderId="4" xfId="15" applyNumberFormat="1" applyFont="1" applyFill="1" applyBorder="1" applyAlignment="1">
      <alignment/>
    </xf>
    <xf numFmtId="37" fontId="1" fillId="0" borderId="5" xfId="0" applyNumberFormat="1" applyFont="1" applyFill="1" applyBorder="1" applyAlignment="1">
      <alignment/>
    </xf>
    <xf numFmtId="37" fontId="1" fillId="0" borderId="0" xfId="0" applyNumberFormat="1" applyFont="1" applyFill="1" applyBorder="1" applyAlignment="1">
      <alignment/>
    </xf>
    <xf numFmtId="185" fontId="1" fillId="0" borderId="0" xfId="15" applyNumberFormat="1" applyFont="1" applyFill="1" applyBorder="1" applyAlignment="1">
      <alignment vertical="center"/>
    </xf>
    <xf numFmtId="39" fontId="1" fillId="0" borderId="6" xfId="0" applyNumberFormat="1" applyFont="1" applyFill="1" applyBorder="1" applyAlignment="1">
      <alignment horizontal="center"/>
    </xf>
    <xf numFmtId="37" fontId="1" fillId="0" borderId="0" xfId="21" applyFont="1" applyFill="1" applyAlignment="1">
      <alignment horizontal="centerContinuous" vertical="center"/>
      <protection/>
    </xf>
    <xf numFmtId="37" fontId="2" fillId="0" borderId="0" xfId="21" applyFont="1" applyFill="1" applyAlignment="1">
      <alignment vertical="center"/>
      <protection/>
    </xf>
    <xf numFmtId="37" fontId="1" fillId="0" borderId="0" xfId="21" applyFont="1" applyFill="1" applyAlignment="1">
      <alignment horizontal="center" vertical="center"/>
      <protection/>
    </xf>
    <xf numFmtId="37" fontId="2" fillId="0" borderId="0" xfId="21" applyFont="1" applyFill="1" applyBorder="1" applyAlignment="1">
      <alignment horizontal="center" vertical="center"/>
      <protection/>
    </xf>
    <xf numFmtId="37" fontId="5" fillId="0" borderId="0" xfId="21" applyFont="1" applyFill="1" applyAlignment="1">
      <alignment vertical="center"/>
      <protection/>
    </xf>
    <xf numFmtId="37" fontId="5" fillId="0" borderId="0" xfId="21" applyFont="1" applyFill="1" applyAlignment="1" quotePrefix="1">
      <alignment vertical="center"/>
      <protection/>
    </xf>
    <xf numFmtId="37" fontId="4" fillId="0" borderId="0" xfId="21" applyFont="1" applyFill="1" applyAlignment="1">
      <alignment horizontal="center" vertical="center"/>
      <protection/>
    </xf>
    <xf numFmtId="37" fontId="2" fillId="0" borderId="0" xfId="21" applyFont="1" applyFill="1" applyBorder="1" applyAlignment="1">
      <alignment vertical="center"/>
      <protection/>
    </xf>
    <xf numFmtId="0" fontId="6" fillId="0" borderId="0" xfId="0" applyFont="1" applyFill="1" applyAlignment="1">
      <alignment/>
    </xf>
    <xf numFmtId="43" fontId="1" fillId="0" borderId="0" xfId="15" applyFont="1" applyFill="1" applyAlignment="1">
      <alignment vertical="center"/>
    </xf>
    <xf numFmtId="186" fontId="1" fillId="0" borderId="0" xfId="21" applyNumberFormat="1" applyFont="1" applyFill="1" applyAlignment="1">
      <alignment horizontal="center" vertical="center"/>
      <protection/>
    </xf>
    <xf numFmtId="37" fontId="1" fillId="0" borderId="0" xfId="21" applyFont="1" applyFill="1" applyAlignment="1">
      <alignment vertical="center"/>
      <protection/>
    </xf>
    <xf numFmtId="37" fontId="1" fillId="0" borderId="1" xfId="21" applyFont="1" applyFill="1" applyBorder="1" applyAlignment="1">
      <alignment horizontal="center" vertical="center"/>
      <protection/>
    </xf>
    <xf numFmtId="37" fontId="1" fillId="0" borderId="0" xfId="21" applyFont="1" applyFill="1" applyBorder="1" applyAlignment="1">
      <alignment horizontal="center" vertical="center"/>
      <protection/>
    </xf>
    <xf numFmtId="185" fontId="1" fillId="0" borderId="1" xfId="15" applyNumberFormat="1" applyFont="1" applyFill="1" applyBorder="1" applyAlignment="1">
      <alignment vertical="center"/>
    </xf>
    <xf numFmtId="37" fontId="1" fillId="0" borderId="0" xfId="21" applyNumberFormat="1" applyFont="1" applyFill="1" applyAlignment="1">
      <alignment vertical="center"/>
      <protection/>
    </xf>
    <xf numFmtId="185" fontId="1" fillId="0" borderId="3" xfId="15" applyNumberFormat="1" applyFont="1" applyFill="1" applyBorder="1" applyAlignment="1">
      <alignment vertical="center"/>
    </xf>
    <xf numFmtId="0" fontId="2" fillId="2" borderId="0" xfId="0" applyFont="1" applyFill="1" applyAlignment="1">
      <alignment horizontal="justify"/>
    </xf>
    <xf numFmtId="0" fontId="2" fillId="0" borderId="0" xfId="0" applyFont="1" applyFill="1" applyAlignment="1">
      <alignment horizontal="justify"/>
    </xf>
    <xf numFmtId="37" fontId="2" fillId="0" borderId="1" xfId="0" applyNumberFormat="1" applyFont="1" applyFill="1" applyBorder="1" applyAlignment="1">
      <alignment horizontal="right"/>
    </xf>
    <xf numFmtId="43" fontId="2" fillId="0" borderId="6" xfId="15" applyFont="1" applyFill="1" applyBorder="1" applyAlignment="1">
      <alignment horizontal="center"/>
    </xf>
    <xf numFmtId="185" fontId="2" fillId="0" borderId="0" xfId="15" applyNumberFormat="1" applyFont="1" applyFill="1" applyAlignment="1">
      <alignment/>
    </xf>
    <xf numFmtId="185" fontId="2" fillId="0" borderId="1" xfId="15" applyNumberFormat="1" applyFont="1" applyFill="1" applyBorder="1" applyAlignment="1">
      <alignment/>
    </xf>
    <xf numFmtId="185" fontId="2" fillId="0" borderId="3" xfId="15" applyNumberFormat="1" applyFont="1" applyFill="1" applyBorder="1" applyAlignment="1">
      <alignment/>
    </xf>
    <xf numFmtId="185" fontId="2" fillId="0" borderId="1" xfId="15" applyNumberFormat="1" applyFont="1" applyFill="1" applyBorder="1" applyAlignment="1">
      <alignment horizontal="right"/>
    </xf>
    <xf numFmtId="186" fontId="2" fillId="0" borderId="0" xfId="22" applyNumberFormat="1" applyFont="1" applyFill="1" applyAlignment="1">
      <alignment horizontal="centerContinuous" vertical="center"/>
      <protection/>
    </xf>
    <xf numFmtId="37" fontId="2" fillId="0" borderId="0" xfId="0" applyNumberFormat="1" applyFont="1" applyFill="1" applyAlignment="1">
      <alignment horizontal="center" vertical="center"/>
    </xf>
    <xf numFmtId="37" fontId="2" fillId="0" borderId="1" xfId="0" applyNumberFormat="1" applyFont="1" applyFill="1" applyBorder="1" applyAlignment="1">
      <alignment horizontal="center" vertical="center"/>
    </xf>
    <xf numFmtId="37" fontId="2" fillId="0" borderId="0" xfId="22" applyNumberFormat="1" applyFont="1" applyFill="1" applyBorder="1" applyAlignment="1">
      <alignment horizontal="center" vertical="center"/>
      <protection/>
    </xf>
    <xf numFmtId="185" fontId="2" fillId="0" borderId="0" xfId="15" applyNumberFormat="1" applyFont="1" applyFill="1" applyAlignment="1">
      <alignment horizontal="left" vertical="center"/>
    </xf>
    <xf numFmtId="185" fontId="2" fillId="0" borderId="0" xfId="15" applyNumberFormat="1" applyFont="1" applyFill="1" applyAlignment="1">
      <alignment vertical="center"/>
    </xf>
    <xf numFmtId="185" fontId="2" fillId="0" borderId="2" xfId="15" applyNumberFormat="1" applyFont="1" applyFill="1" applyBorder="1" applyAlignment="1">
      <alignment vertical="center"/>
    </xf>
    <xf numFmtId="185" fontId="2" fillId="0" borderId="0" xfId="15" applyNumberFormat="1" applyFont="1" applyFill="1" applyBorder="1" applyAlignment="1">
      <alignment vertical="center"/>
    </xf>
    <xf numFmtId="185" fontId="2" fillId="0" borderId="1" xfId="15" applyNumberFormat="1" applyFont="1" applyFill="1" applyBorder="1" applyAlignment="1">
      <alignment vertical="center"/>
    </xf>
    <xf numFmtId="185" fontId="2" fillId="0" borderId="3" xfId="15" applyNumberFormat="1" applyFont="1" applyFill="1" applyBorder="1" applyAlignment="1">
      <alignment vertical="center"/>
    </xf>
    <xf numFmtId="37" fontId="1" fillId="0" borderId="7" xfId="0" applyNumberFormat="1" applyFont="1" applyFill="1" applyBorder="1" applyAlignment="1">
      <alignment/>
    </xf>
    <xf numFmtId="37" fontId="1" fillId="0" borderId="8" xfId="0" applyNumberFormat="1" applyFont="1" applyFill="1" applyBorder="1" applyAlignment="1">
      <alignment/>
    </xf>
    <xf numFmtId="185" fontId="2" fillId="0" borderId="0" xfId="15" applyNumberFormat="1" applyFont="1" applyFill="1" applyBorder="1" applyAlignment="1">
      <alignment/>
    </xf>
    <xf numFmtId="37" fontId="2" fillId="0" borderId="0" xfId="0" applyNumberFormat="1" applyFont="1" applyFill="1" applyBorder="1" applyAlignment="1">
      <alignment horizontal="center"/>
    </xf>
    <xf numFmtId="14" fontId="2" fillId="0" borderId="1" xfId="0" applyNumberFormat="1" applyFont="1" applyFill="1" applyBorder="1" applyAlignment="1" quotePrefix="1">
      <alignment horizontal="center" wrapText="1"/>
    </xf>
    <xf numFmtId="37" fontId="2" fillId="0" borderId="0" xfId="0" applyNumberFormat="1" applyFont="1" applyFill="1" applyAlignment="1">
      <alignment horizontal="center" wrapText="1"/>
    </xf>
    <xf numFmtId="185" fontId="2" fillId="0" borderId="0" xfId="15" applyNumberFormat="1" applyFont="1" applyFill="1" applyAlignment="1">
      <alignment/>
    </xf>
    <xf numFmtId="185" fontId="2" fillId="0" borderId="7" xfId="15" applyNumberFormat="1" applyFont="1" applyFill="1" applyBorder="1" applyAlignment="1">
      <alignment/>
    </xf>
    <xf numFmtId="185" fontId="2" fillId="0" borderId="8" xfId="15" applyNumberFormat="1" applyFont="1" applyFill="1" applyBorder="1" applyAlignment="1">
      <alignment/>
    </xf>
    <xf numFmtId="185" fontId="2" fillId="0" borderId="5" xfId="15" applyNumberFormat="1" applyFont="1" applyFill="1" applyBorder="1" applyAlignment="1">
      <alignment/>
    </xf>
    <xf numFmtId="185" fontId="2" fillId="0" borderId="7" xfId="15" applyNumberFormat="1" applyFont="1" applyFill="1" applyBorder="1" applyAlignment="1">
      <alignment/>
    </xf>
    <xf numFmtId="185" fontId="2" fillId="0" borderId="8" xfId="15" applyNumberFormat="1" applyFont="1" applyFill="1" applyBorder="1" applyAlignment="1">
      <alignment/>
    </xf>
    <xf numFmtId="43" fontId="7" fillId="0" borderId="0" xfId="15" applyFont="1" applyFill="1" applyBorder="1" applyAlignment="1">
      <alignment vertical="center"/>
    </xf>
    <xf numFmtId="43" fontId="8" fillId="0" borderId="0" xfId="15" applyFont="1" applyFill="1" applyAlignment="1">
      <alignment/>
    </xf>
    <xf numFmtId="43" fontId="2" fillId="0" borderId="0" xfId="15" applyFont="1" applyFill="1" applyAlignment="1">
      <alignment vertical="center"/>
    </xf>
    <xf numFmtId="37" fontId="2" fillId="0" borderId="0" xfId="21" applyNumberFormat="1" applyFont="1" applyFill="1" applyAlignment="1">
      <alignment vertical="center"/>
      <protection/>
    </xf>
    <xf numFmtId="37" fontId="4" fillId="0" borderId="0" xfId="21" applyFont="1" applyFill="1" applyAlignment="1">
      <alignment vertical="center"/>
      <protection/>
    </xf>
    <xf numFmtId="37" fontId="2" fillId="0" borderId="0" xfId="21" applyFont="1" applyFill="1" applyAlignment="1">
      <alignment horizontal="centerContinuous" vertical="center"/>
      <protection/>
    </xf>
    <xf numFmtId="37" fontId="5" fillId="0" borderId="0" xfId="21" applyFont="1" applyFill="1" applyAlignment="1">
      <alignment horizontal="center" vertical="center"/>
      <protection/>
    </xf>
    <xf numFmtId="0" fontId="5" fillId="0" borderId="0" xfId="0" applyFont="1" applyFill="1" applyAlignment="1">
      <alignment horizontal="centerContinuous"/>
    </xf>
    <xf numFmtId="0" fontId="2" fillId="0" borderId="0" xfId="22" applyFont="1" applyFill="1" applyBorder="1" applyAlignment="1">
      <alignment vertical="center"/>
      <protection/>
    </xf>
    <xf numFmtId="180" fontId="2" fillId="0" borderId="0" xfId="0" applyNumberFormat="1" applyFont="1" applyFill="1" applyBorder="1" applyAlignment="1">
      <alignment horizontal="right"/>
    </xf>
    <xf numFmtId="185" fontId="1" fillId="0" borderId="9" xfId="15" applyNumberFormat="1" applyFont="1" applyFill="1" applyBorder="1" applyAlignment="1">
      <alignment/>
    </xf>
    <xf numFmtId="185" fontId="1" fillId="0" borderId="1" xfId="15" applyNumberFormat="1" applyFont="1" applyFill="1" applyBorder="1" applyAlignment="1">
      <alignment/>
    </xf>
    <xf numFmtId="185" fontId="2" fillId="0" borderId="0" xfId="21" applyNumberFormat="1" applyFont="1" applyFill="1" applyBorder="1" applyAlignment="1">
      <alignment vertical="center"/>
      <protection/>
    </xf>
    <xf numFmtId="185" fontId="1" fillId="0" borderId="0" xfId="21" applyNumberFormat="1" applyFont="1" applyFill="1" applyAlignment="1">
      <alignment horizontal="center" vertical="center"/>
      <protection/>
    </xf>
    <xf numFmtId="0" fontId="2" fillId="0" borderId="0" xfId="0" applyFont="1" applyFill="1" applyAlignment="1">
      <alignment/>
    </xf>
    <xf numFmtId="37" fontId="4" fillId="0" borderId="0" xfId="21" applyFont="1" applyFill="1" applyBorder="1" applyAlignment="1">
      <alignment horizontal="center" vertical="center"/>
      <protection/>
    </xf>
    <xf numFmtId="37" fontId="1" fillId="0" borderId="0" xfId="21" applyFont="1" applyFill="1" applyBorder="1" applyAlignment="1">
      <alignment vertical="center"/>
      <protection/>
    </xf>
    <xf numFmtId="37" fontId="4" fillId="0" borderId="0" xfId="21" applyFont="1" applyFill="1" applyBorder="1" applyAlignment="1" quotePrefix="1">
      <alignment vertical="center"/>
      <protection/>
    </xf>
    <xf numFmtId="185" fontId="2" fillId="0" borderId="0" xfId="21" applyNumberFormat="1" applyFont="1" applyFill="1" applyBorder="1" applyAlignment="1">
      <alignment horizontal="center" vertical="center"/>
      <protection/>
    </xf>
    <xf numFmtId="185" fontId="2" fillId="0" borderId="0" xfId="0" applyNumberFormat="1" applyFont="1" applyFill="1" applyAlignment="1">
      <alignment/>
    </xf>
    <xf numFmtId="185" fontId="6" fillId="0" borderId="0" xfId="0" applyNumberFormat="1" applyFont="1" applyFill="1" applyAlignment="1">
      <alignment/>
    </xf>
    <xf numFmtId="37" fontId="2" fillId="0" borderId="0" xfId="0" applyNumberFormat="1" applyFont="1" applyFill="1" applyBorder="1" applyAlignment="1">
      <alignment horizontal="center" vertical="center"/>
    </xf>
    <xf numFmtId="186" fontId="2" fillId="0" borderId="0" xfId="22" applyNumberFormat="1" applyFont="1" applyFill="1" applyAlignment="1">
      <alignment horizontal="center" vertical="center"/>
      <protection/>
    </xf>
    <xf numFmtId="37" fontId="2" fillId="0" borderId="5" xfId="22" applyNumberFormat="1" applyFont="1" applyFill="1" applyBorder="1" applyAlignment="1">
      <alignment horizontal="center" vertical="center"/>
      <protection/>
    </xf>
    <xf numFmtId="185" fontId="2" fillId="0" borderId="5" xfId="15" applyNumberFormat="1" applyFont="1" applyFill="1" applyBorder="1" applyAlignment="1">
      <alignment vertical="center"/>
    </xf>
    <xf numFmtId="43" fontId="8" fillId="0" borderId="0" xfId="15" applyFont="1" applyFill="1" applyAlignment="1">
      <alignment vertical="center"/>
    </xf>
    <xf numFmtId="185" fontId="2" fillId="0" borderId="0" xfId="21" applyNumberFormat="1" applyFont="1" applyFill="1" applyAlignment="1">
      <alignment vertical="center"/>
      <protection/>
    </xf>
    <xf numFmtId="185" fontId="2" fillId="0" borderId="4" xfId="15" applyNumberFormat="1" applyFont="1" applyFill="1" applyBorder="1" applyAlignment="1">
      <alignment vertical="center"/>
    </xf>
    <xf numFmtId="185" fontId="2" fillId="0" borderId="5" xfId="21" applyNumberFormat="1" applyFont="1" applyFill="1" applyBorder="1" applyAlignment="1">
      <alignment vertical="center"/>
      <protection/>
    </xf>
    <xf numFmtId="37" fontId="2" fillId="0" borderId="10" xfId="21" applyFont="1" applyFill="1" applyBorder="1" applyAlignment="1">
      <alignment vertical="center"/>
      <protection/>
    </xf>
    <xf numFmtId="185" fontId="2" fillId="0" borderId="11" xfId="15" applyNumberFormat="1" applyFont="1" applyFill="1" applyBorder="1" applyAlignment="1">
      <alignment vertical="center"/>
    </xf>
    <xf numFmtId="185" fontId="2" fillId="0" borderId="12" xfId="15" applyNumberFormat="1" applyFont="1" applyFill="1" applyBorder="1" applyAlignment="1">
      <alignment vertical="center"/>
    </xf>
    <xf numFmtId="185" fontId="2" fillId="0" borderId="9" xfId="15" applyNumberFormat="1" applyFont="1" applyFill="1" applyBorder="1" applyAlignment="1">
      <alignment vertical="center"/>
    </xf>
    <xf numFmtId="185" fontId="2" fillId="0" borderId="1" xfId="21" applyNumberFormat="1" applyFont="1" applyFill="1" applyBorder="1" applyAlignment="1">
      <alignment vertical="center"/>
      <protection/>
    </xf>
    <xf numFmtId="37" fontId="2" fillId="0" borderId="13" xfId="21" applyFont="1" applyFill="1" applyBorder="1" applyAlignment="1">
      <alignment vertical="center"/>
      <protection/>
    </xf>
    <xf numFmtId="37" fontId="1" fillId="0" borderId="0" xfId="0" applyNumberFormat="1" applyFont="1" applyFill="1" applyBorder="1" applyAlignment="1">
      <alignment horizontal="right"/>
    </xf>
    <xf numFmtId="185" fontId="1" fillId="0" borderId="0" xfId="15" applyNumberFormat="1" applyFont="1" applyFill="1" applyBorder="1" applyAlignment="1">
      <alignment/>
    </xf>
    <xf numFmtId="37" fontId="11" fillId="0" borderId="0" xfId="22" applyNumberFormat="1" applyFont="1" applyFill="1" applyAlignment="1">
      <alignment vertical="center"/>
      <protection/>
    </xf>
    <xf numFmtId="0" fontId="2" fillId="0" borderId="0" xfId="0" applyFont="1" applyFill="1" applyAlignment="1">
      <alignment horizontal="justify"/>
    </xf>
  </cellXfs>
  <cellStyles count="10">
    <cellStyle name="Normal" xfId="0"/>
    <cellStyle name="Comma" xfId="15"/>
    <cellStyle name="Comma [0]" xfId="16"/>
    <cellStyle name="Currency" xfId="17"/>
    <cellStyle name="Currency [0]" xfId="18"/>
    <cellStyle name="Followed Hyperlink" xfId="19"/>
    <cellStyle name="Hyperlink" xfId="20"/>
    <cellStyle name="Normal_BS, P&amp;L - Dec 99" xfId="21"/>
    <cellStyle name="Normal_Cashflow - Dec 9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I59"/>
  <sheetViews>
    <sheetView tabSelected="1" view="pageBreakPreview" zoomScaleSheetLayoutView="100" workbookViewId="0" topLeftCell="A41">
      <selection activeCell="C26" sqref="C26"/>
    </sheetView>
  </sheetViews>
  <sheetFormatPr defaultColWidth="9.140625" defaultRowHeight="15" customHeight="1"/>
  <cols>
    <col min="1" max="1" width="2.00390625" style="2" customWidth="1"/>
    <col min="2" max="2" width="13.8515625" style="2" customWidth="1"/>
    <col min="3" max="3" width="25.57421875" style="2" customWidth="1"/>
    <col min="4" max="5" width="12.7109375" style="2" customWidth="1"/>
    <col min="6" max="7" width="13.140625" style="2" customWidth="1"/>
    <col min="8" max="16384" width="9.140625" style="2" customWidth="1"/>
  </cols>
  <sheetData>
    <row r="5" spans="1:8" ht="15" customHeight="1">
      <c r="A5" s="1" t="s">
        <v>41</v>
      </c>
      <c r="H5" s="18"/>
    </row>
    <row r="7" ht="15" customHeight="1">
      <c r="A7" s="1" t="s">
        <v>0</v>
      </c>
    </row>
    <row r="8" ht="15" customHeight="1">
      <c r="A8" s="1" t="s">
        <v>89</v>
      </c>
    </row>
    <row r="9" ht="15" customHeight="1">
      <c r="A9" s="1" t="s">
        <v>58</v>
      </c>
    </row>
    <row r="10" ht="15" customHeight="1">
      <c r="A10" s="1"/>
    </row>
    <row r="11" spans="1:7" ht="15" customHeight="1">
      <c r="A11" s="1"/>
      <c r="E11" s="29" t="s">
        <v>68</v>
      </c>
      <c r="F11" s="6"/>
      <c r="G11" s="6" t="s">
        <v>63</v>
      </c>
    </row>
    <row r="12" spans="5:7" ht="15" customHeight="1">
      <c r="E12" s="47" t="s">
        <v>8</v>
      </c>
      <c r="F12" s="94" t="s">
        <v>8</v>
      </c>
      <c r="G12" s="94" t="s">
        <v>8</v>
      </c>
    </row>
    <row r="13" spans="5:7" ht="15" customHeight="1">
      <c r="E13" s="48" t="s">
        <v>59</v>
      </c>
      <c r="F13" s="95" t="s">
        <v>62</v>
      </c>
      <c r="G13" s="95" t="s">
        <v>47</v>
      </c>
    </row>
    <row r="14" spans="5:7" ht="15" customHeight="1">
      <c r="E14" s="49" t="s">
        <v>2</v>
      </c>
      <c r="F14" s="96" t="s">
        <v>2</v>
      </c>
      <c r="G14" s="96" t="s">
        <v>2</v>
      </c>
    </row>
    <row r="15" spans="5:7" ht="15" customHeight="1">
      <c r="E15" s="49"/>
      <c r="F15" s="96"/>
      <c r="G15" s="96"/>
    </row>
    <row r="16" spans="1:7" ht="15" customHeight="1">
      <c r="A16" s="2" t="s">
        <v>39</v>
      </c>
      <c r="E16" s="43">
        <v>385</v>
      </c>
      <c r="F16" s="77">
        <v>0</v>
      </c>
      <c r="G16" s="77">
        <v>61</v>
      </c>
    </row>
    <row r="17" spans="1:7" ht="15" customHeight="1">
      <c r="A17" s="2" t="s">
        <v>40</v>
      </c>
      <c r="E17" s="114">
        <v>45956</v>
      </c>
      <c r="F17" s="78">
        <v>0</v>
      </c>
      <c r="G17" s="78">
        <v>46946</v>
      </c>
    </row>
    <row r="18" spans="5:7" ht="15" customHeight="1">
      <c r="E18" s="50">
        <f>+E17+E16</f>
        <v>46341</v>
      </c>
      <c r="F18" s="97">
        <f>+F17+F16</f>
        <v>0</v>
      </c>
      <c r="G18" s="97">
        <f>+G17+G16</f>
        <v>47007</v>
      </c>
    </row>
    <row r="19" spans="5:7" ht="15" customHeight="1">
      <c r="E19" s="50"/>
      <c r="F19" s="97"/>
      <c r="G19" s="97"/>
    </row>
    <row r="20" spans="1:7" ht="15" customHeight="1">
      <c r="A20" s="2" t="s">
        <v>27</v>
      </c>
      <c r="E20" s="50"/>
      <c r="F20" s="97"/>
      <c r="G20" s="97"/>
    </row>
    <row r="21" spans="2:8" ht="15" customHeight="1">
      <c r="B21" s="2" t="s">
        <v>28</v>
      </c>
      <c r="E21" s="51">
        <f>356+644</f>
        <v>1000</v>
      </c>
      <c r="F21" s="98">
        <v>0</v>
      </c>
      <c r="G21" s="98">
        <v>969</v>
      </c>
      <c r="H21" s="122"/>
    </row>
    <row r="22" spans="2:8" ht="15" customHeight="1">
      <c r="B22" s="2" t="s">
        <v>29</v>
      </c>
      <c r="E22" s="113">
        <v>220093</v>
      </c>
      <c r="F22" s="99">
        <v>0</v>
      </c>
      <c r="G22" s="99">
        <v>213337</v>
      </c>
      <c r="H22" s="122"/>
    </row>
    <row r="23" spans="1:7" ht="15" customHeight="1">
      <c r="A23" s="8"/>
      <c r="E23" s="52">
        <f>SUM(E21:E22)</f>
        <v>221093</v>
      </c>
      <c r="F23" s="100">
        <f>SUM(F21:F22)</f>
        <v>0</v>
      </c>
      <c r="G23" s="100">
        <f>SUM(G21:G22)</f>
        <v>214306</v>
      </c>
    </row>
    <row r="24" spans="1:7" ht="15" customHeight="1">
      <c r="A24" s="19" t="s">
        <v>30</v>
      </c>
      <c r="E24" s="53"/>
      <c r="F24" s="5"/>
      <c r="G24" s="5"/>
    </row>
    <row r="25" spans="1:9" ht="15" customHeight="1">
      <c r="A25" s="8"/>
      <c r="B25" s="2" t="s">
        <v>31</v>
      </c>
      <c r="E25" s="91">
        <v>822</v>
      </c>
      <c r="F25" s="101">
        <v>0</v>
      </c>
      <c r="G25" s="101">
        <v>949</v>
      </c>
      <c r="H25" s="122"/>
      <c r="I25" s="3"/>
    </row>
    <row r="26" spans="1:9" ht="15" customHeight="1">
      <c r="A26" s="8"/>
      <c r="B26" s="2" t="s">
        <v>36</v>
      </c>
      <c r="E26" s="92">
        <v>28</v>
      </c>
      <c r="F26" s="102">
        <v>0</v>
      </c>
      <c r="G26" s="102">
        <v>78</v>
      </c>
      <c r="H26" s="122"/>
      <c r="I26" s="3"/>
    </row>
    <row r="27" spans="1:7" ht="15" customHeight="1">
      <c r="A27" s="8"/>
      <c r="E27" s="53">
        <f>SUM(E25:E26)</f>
        <v>850</v>
      </c>
      <c r="F27" s="93">
        <f>SUM(F25:F26)</f>
        <v>0</v>
      </c>
      <c r="G27" s="93">
        <f>SUM(G25:G26)</f>
        <v>1027</v>
      </c>
    </row>
    <row r="28" spans="1:7" ht="15" customHeight="1">
      <c r="A28" s="8"/>
      <c r="E28" s="42"/>
      <c r="F28" s="77"/>
      <c r="G28" s="77"/>
    </row>
    <row r="29" spans="1:7" ht="15" customHeight="1">
      <c r="A29" s="19" t="s">
        <v>32</v>
      </c>
      <c r="E29" s="42">
        <f>E23-E27</f>
        <v>220243</v>
      </c>
      <c r="F29" s="77">
        <f>F23-F27</f>
        <v>0</v>
      </c>
      <c r="G29" s="77">
        <f>G23-G27</f>
        <v>213279</v>
      </c>
    </row>
    <row r="30" spans="1:7" ht="15" customHeight="1">
      <c r="A30" s="19"/>
      <c r="E30" s="42"/>
      <c r="F30" s="77"/>
      <c r="G30" s="77"/>
    </row>
    <row r="31" spans="1:7" ht="16.5" thickBot="1">
      <c r="A31" s="8"/>
      <c r="E31" s="45">
        <f>E18+E29</f>
        <v>266584</v>
      </c>
      <c r="F31" s="79">
        <f>F18+F29</f>
        <v>0</v>
      </c>
      <c r="G31" s="79">
        <f>G18+G29</f>
        <v>260286</v>
      </c>
    </row>
    <row r="32" spans="1:7" ht="15" customHeight="1" thickTop="1">
      <c r="A32" s="8"/>
      <c r="E32" s="42"/>
      <c r="F32" s="77"/>
      <c r="G32" s="77"/>
    </row>
    <row r="33" spans="1:7" ht="15" customHeight="1">
      <c r="A33" s="1" t="s">
        <v>5</v>
      </c>
      <c r="B33" s="19"/>
      <c r="C33" s="19"/>
      <c r="D33" s="19"/>
      <c r="E33" s="42"/>
      <c r="F33" s="3"/>
      <c r="G33" s="3"/>
    </row>
    <row r="34" spans="1:8" ht="15" customHeight="1">
      <c r="A34" s="19" t="s">
        <v>33</v>
      </c>
      <c r="B34" s="19"/>
      <c r="C34" s="19"/>
      <c r="D34" s="19"/>
      <c r="E34" s="53">
        <v>150000</v>
      </c>
      <c r="F34" s="93">
        <v>0</v>
      </c>
      <c r="G34" s="93">
        <v>150000</v>
      </c>
      <c r="H34" s="3"/>
    </row>
    <row r="35" spans="1:7" ht="15" customHeight="1">
      <c r="A35" s="19" t="s">
        <v>1</v>
      </c>
      <c r="B35" s="19"/>
      <c r="C35" s="19"/>
      <c r="D35" s="19"/>
      <c r="E35" s="53">
        <f>+SUM(Equity!E17:F17)</f>
        <v>116584</v>
      </c>
      <c r="F35" s="93">
        <v>0</v>
      </c>
      <c r="G35" s="93">
        <v>110286</v>
      </c>
    </row>
    <row r="36" spans="1:7" ht="15" customHeight="1">
      <c r="A36" s="19"/>
      <c r="B36" s="19"/>
      <c r="C36" s="19"/>
      <c r="D36" s="19"/>
      <c r="E36" s="53"/>
      <c r="F36" s="93"/>
      <c r="G36" s="93"/>
    </row>
    <row r="37" spans="1:7" ht="15" customHeight="1" thickBot="1">
      <c r="A37" s="19" t="s">
        <v>34</v>
      </c>
      <c r="E37" s="45">
        <f>SUM(E34:E35)</f>
        <v>266584</v>
      </c>
      <c r="F37" s="79">
        <f>SUM(F34:F35)</f>
        <v>0</v>
      </c>
      <c r="G37" s="79">
        <f>SUM(G34:G35)</f>
        <v>260286</v>
      </c>
    </row>
    <row r="38" spans="1:9" ht="15" customHeight="1" thickTop="1">
      <c r="A38" s="19"/>
      <c r="G38" s="42"/>
      <c r="H38" s="104">
        <f>+E37-E31</f>
        <v>0</v>
      </c>
      <c r="I38" s="104">
        <f>+G37-G31</f>
        <v>0</v>
      </c>
    </row>
    <row r="39" ht="15" customHeight="1">
      <c r="G39" s="5"/>
    </row>
    <row r="51" spans="1:7" ht="15.75">
      <c r="A51" s="141" t="s">
        <v>93</v>
      </c>
      <c r="B51" s="141"/>
      <c r="C51" s="141"/>
      <c r="D51" s="141"/>
      <c r="E51" s="141"/>
      <c r="F51" s="141"/>
      <c r="G51" s="141"/>
    </row>
    <row r="52" spans="1:8" ht="15.75">
      <c r="A52" s="141"/>
      <c r="B52" s="141"/>
      <c r="C52" s="141"/>
      <c r="D52" s="141"/>
      <c r="E52" s="141"/>
      <c r="F52" s="141"/>
      <c r="G52" s="141"/>
      <c r="H52" s="73"/>
    </row>
    <row r="55" ht="15" customHeight="1">
      <c r="B55" s="1"/>
    </row>
    <row r="58" ht="15" customHeight="1">
      <c r="A58" s="117"/>
    </row>
    <row r="59" ht="15" customHeight="1">
      <c r="A59" s="117"/>
    </row>
  </sheetData>
  <mergeCells count="1">
    <mergeCell ref="A51:G52"/>
  </mergeCells>
  <printOptions horizontalCentered="1"/>
  <pageMargins left="0.5" right="0.5" top="0.5" bottom="0.46" header="0.5" footer="0.1"/>
  <pageSetup horizontalDpi="300" verticalDpi="300" orientation="portrait" paperSize="9" scale="96" r:id="rId1"/>
  <headerFooter alignWithMargins="0">
    <oddFooter>&amp;C
&amp;"Times New Roman,Regular"&amp;12
Page 1</oddFooter>
  </headerFooter>
</worksheet>
</file>

<file path=xl/worksheets/sheet2.xml><?xml version="1.0" encoding="utf-8"?>
<worksheet xmlns="http://schemas.openxmlformats.org/spreadsheetml/2006/main" xmlns:r="http://schemas.openxmlformats.org/officeDocument/2006/relationships">
  <dimension ref="A1:J55"/>
  <sheetViews>
    <sheetView view="pageBreakPreview" zoomScaleSheetLayoutView="100" workbookViewId="0" topLeftCell="A25">
      <selection activeCell="D25" sqref="D25"/>
    </sheetView>
  </sheetViews>
  <sheetFormatPr defaultColWidth="9.140625" defaultRowHeight="15" customHeight="1"/>
  <cols>
    <col min="1" max="1" width="3.421875" style="2" customWidth="1"/>
    <col min="2" max="2" width="25.28125" style="2" customWidth="1"/>
    <col min="3" max="3" width="8.57421875" style="2" customWidth="1"/>
    <col min="4" max="7" width="14.28125" style="3" customWidth="1"/>
    <col min="8" max="8" width="9.140625" style="2" customWidth="1"/>
    <col min="9" max="9" width="16.140625" style="2" bestFit="1" customWidth="1"/>
    <col min="10" max="16384" width="9.140625" style="2" customWidth="1"/>
  </cols>
  <sheetData>
    <row r="1" ht="15" customHeight="1">
      <c r="A1" s="1" t="s">
        <v>41</v>
      </c>
    </row>
    <row r="3" ht="15" customHeight="1">
      <c r="A3" s="1" t="s">
        <v>69</v>
      </c>
    </row>
    <row r="4" ht="15" customHeight="1">
      <c r="A4" s="1" t="s">
        <v>94</v>
      </c>
    </row>
    <row r="5" ht="15" customHeight="1">
      <c r="A5" s="1"/>
    </row>
    <row r="6" spans="4:7" s="8" customFormat="1" ht="15" customHeight="1">
      <c r="D6" s="31" t="s">
        <v>14</v>
      </c>
      <c r="E6" s="7" t="s">
        <v>16</v>
      </c>
      <c r="F6" s="31" t="s">
        <v>17</v>
      </c>
      <c r="G6" s="7" t="s">
        <v>18</v>
      </c>
    </row>
    <row r="7" spans="4:7" s="8" customFormat="1" ht="15" customHeight="1">
      <c r="D7" s="31" t="s">
        <v>15</v>
      </c>
      <c r="E7" s="7" t="s">
        <v>15</v>
      </c>
      <c r="F7" s="31" t="s">
        <v>35</v>
      </c>
      <c r="G7" s="7" t="s">
        <v>35</v>
      </c>
    </row>
    <row r="8" spans="4:7" s="8" customFormat="1" ht="15" customHeight="1">
      <c r="D8" s="31" t="s">
        <v>12</v>
      </c>
      <c r="E8" s="7" t="s">
        <v>12</v>
      </c>
      <c r="F8" s="31" t="s">
        <v>12</v>
      </c>
      <c r="G8" s="7" t="s">
        <v>12</v>
      </c>
    </row>
    <row r="9" spans="4:7" s="8" customFormat="1" ht="15" customHeight="1">
      <c r="D9" s="38" t="s">
        <v>59</v>
      </c>
      <c r="E9" s="28" t="s">
        <v>62</v>
      </c>
      <c r="F9" s="38" t="s">
        <v>59</v>
      </c>
      <c r="G9" s="28" t="s">
        <v>62</v>
      </c>
    </row>
    <row r="10" spans="4:9" ht="15" customHeight="1">
      <c r="D10" s="29" t="s">
        <v>2</v>
      </c>
      <c r="E10" s="6" t="s">
        <v>2</v>
      </c>
      <c r="F10" s="29" t="s">
        <v>2</v>
      </c>
      <c r="G10" s="6" t="s">
        <v>2</v>
      </c>
      <c r="I10" s="23"/>
    </row>
    <row r="11" spans="4:9" ht="15" customHeight="1">
      <c r="D11" s="29"/>
      <c r="E11" s="29"/>
      <c r="F11" s="29"/>
      <c r="G11" s="29"/>
      <c r="I11" s="23"/>
    </row>
    <row r="12" spans="1:10" ht="15" customHeight="1">
      <c r="A12" s="2" t="s">
        <v>24</v>
      </c>
      <c r="D12" s="39">
        <v>6692</v>
      </c>
      <c r="E12" s="21">
        <v>0</v>
      </c>
      <c r="F12" s="39">
        <v>6692</v>
      </c>
      <c r="G12" s="21">
        <v>0</v>
      </c>
      <c r="I12" s="22"/>
      <c r="J12" s="138"/>
    </row>
    <row r="13" spans="4:10" ht="15" customHeight="1">
      <c r="D13" s="39"/>
      <c r="E13" s="4"/>
      <c r="F13" s="39"/>
      <c r="G13" s="4"/>
      <c r="I13" s="22"/>
      <c r="J13" s="138"/>
    </row>
    <row r="14" spans="1:10" ht="15" customHeight="1">
      <c r="A14" s="2" t="s">
        <v>9</v>
      </c>
      <c r="D14" s="40">
        <v>-414</v>
      </c>
      <c r="E14" s="21">
        <v>0</v>
      </c>
      <c r="F14" s="40">
        <v>-414</v>
      </c>
      <c r="G14" s="21">
        <f>G18-G12-G16</f>
        <v>0</v>
      </c>
      <c r="I14" s="21"/>
      <c r="J14" s="40"/>
    </row>
    <row r="15" spans="4:10" ht="15" customHeight="1">
      <c r="D15" s="40"/>
      <c r="E15" s="21"/>
      <c r="F15" s="40"/>
      <c r="G15" s="21"/>
      <c r="I15" s="21"/>
      <c r="J15" s="40"/>
    </row>
    <row r="16" spans="1:10" ht="15" customHeight="1">
      <c r="A16" s="2" t="s">
        <v>51</v>
      </c>
      <c r="D16" s="40">
        <v>20</v>
      </c>
      <c r="E16" s="21">
        <v>0</v>
      </c>
      <c r="F16" s="40">
        <v>20</v>
      </c>
      <c r="G16" s="21">
        <v>0</v>
      </c>
      <c r="I16" s="21"/>
      <c r="J16" s="40"/>
    </row>
    <row r="17" spans="4:10" ht="15" customHeight="1">
      <c r="D17" s="41"/>
      <c r="E17" s="80"/>
      <c r="F17" s="41"/>
      <c r="G17" s="75"/>
      <c r="I17" s="22"/>
      <c r="J17" s="138"/>
    </row>
    <row r="18" spans="1:10" ht="15" customHeight="1">
      <c r="A18" s="2" t="s">
        <v>37</v>
      </c>
      <c r="D18" s="42">
        <v>6298</v>
      </c>
      <c r="E18" s="77">
        <v>0</v>
      </c>
      <c r="F18" s="42">
        <v>6298</v>
      </c>
      <c r="G18" s="77">
        <v>0</v>
      </c>
      <c r="I18" s="5"/>
      <c r="J18" s="53"/>
    </row>
    <row r="19" spans="4:10" ht="15" customHeight="1">
      <c r="D19" s="42"/>
      <c r="E19" s="77"/>
      <c r="F19" s="42"/>
      <c r="G19" s="77"/>
      <c r="I19" s="5"/>
      <c r="J19" s="53"/>
    </row>
    <row r="20" spans="1:10" ht="15" customHeight="1">
      <c r="A20" s="2" t="s">
        <v>83</v>
      </c>
      <c r="D20" s="43">
        <v>0</v>
      </c>
      <c r="E20" s="21">
        <v>0</v>
      </c>
      <c r="F20" s="43">
        <v>0</v>
      </c>
      <c r="G20" s="21">
        <v>0</v>
      </c>
      <c r="I20" s="5"/>
      <c r="J20" s="139"/>
    </row>
    <row r="21" spans="4:10" ht="15" customHeight="1">
      <c r="D21" s="44"/>
      <c r="E21" s="78"/>
      <c r="F21" s="44"/>
      <c r="G21" s="78"/>
      <c r="I21" s="23"/>
      <c r="J21" s="53"/>
    </row>
    <row r="22" spans="1:10" ht="15" customHeight="1" thickBot="1">
      <c r="A22" s="2" t="s">
        <v>38</v>
      </c>
      <c r="D22" s="45">
        <f>SUM(D18:D21)</f>
        <v>6298</v>
      </c>
      <c r="E22" s="79">
        <f>SUM(E18:E21)</f>
        <v>0</v>
      </c>
      <c r="F22" s="45">
        <f>SUM(F18:F21)</f>
        <v>6298</v>
      </c>
      <c r="G22" s="79">
        <f>SUM(G18:G21)</f>
        <v>0</v>
      </c>
      <c r="I22" s="5"/>
      <c r="J22" s="53"/>
    </row>
    <row r="23" spans="4:10" ht="15" customHeight="1" thickTop="1">
      <c r="D23" s="42"/>
      <c r="E23" s="77"/>
      <c r="F23" s="42"/>
      <c r="G23" s="77"/>
      <c r="I23" s="5"/>
      <c r="J23" s="53"/>
    </row>
    <row r="24" spans="1:10" ht="15" customHeight="1">
      <c r="A24" s="2" t="s">
        <v>90</v>
      </c>
      <c r="D24" s="42"/>
      <c r="F24" s="42"/>
      <c r="I24" s="23"/>
      <c r="J24" s="23"/>
    </row>
    <row r="25" spans="2:10" ht="15" customHeight="1">
      <c r="B25" s="2" t="s">
        <v>6</v>
      </c>
      <c r="D25" s="46">
        <f>+D22/1500000*100</f>
        <v>0.41986666666666667</v>
      </c>
      <c r="E25" s="20">
        <v>0</v>
      </c>
      <c r="F25" s="46">
        <f>+F22/1500000*100</f>
        <v>0.41986666666666667</v>
      </c>
      <c r="G25" s="20">
        <v>0</v>
      </c>
      <c r="I25" s="24"/>
      <c r="J25" s="23"/>
    </row>
    <row r="26" spans="2:9" ht="15" customHeight="1" thickBot="1">
      <c r="B26" s="2" t="s">
        <v>7</v>
      </c>
      <c r="D26" s="55" t="s">
        <v>55</v>
      </c>
      <c r="E26" s="76">
        <v>0</v>
      </c>
      <c r="F26" s="55" t="s">
        <v>55</v>
      </c>
      <c r="G26" s="76">
        <v>0</v>
      </c>
      <c r="I26" s="112"/>
    </row>
    <row r="27" ht="15" customHeight="1" thickTop="1"/>
    <row r="29" ht="15" customHeight="1">
      <c r="A29" s="2" t="s">
        <v>56</v>
      </c>
    </row>
    <row r="49" spans="1:7" ht="15.75">
      <c r="A49" s="141" t="s">
        <v>95</v>
      </c>
      <c r="B49" s="141"/>
      <c r="C49" s="141"/>
      <c r="D49" s="141"/>
      <c r="E49" s="141"/>
      <c r="F49" s="141"/>
      <c r="G49" s="141"/>
    </row>
    <row r="50" spans="1:7" ht="15.75">
      <c r="A50" s="141"/>
      <c r="B50" s="141"/>
      <c r="C50" s="141"/>
      <c r="D50" s="141"/>
      <c r="E50" s="141"/>
      <c r="F50" s="141"/>
      <c r="G50" s="141"/>
    </row>
    <row r="51" spans="1:7" ht="15.75">
      <c r="A51" s="141"/>
      <c r="B51" s="141"/>
      <c r="C51" s="141"/>
      <c r="D51" s="141"/>
      <c r="E51" s="141"/>
      <c r="F51" s="141"/>
      <c r="G51" s="141"/>
    </row>
    <row r="52" spans="1:7" ht="15.75">
      <c r="A52" s="141"/>
      <c r="B52" s="141"/>
      <c r="C52" s="141"/>
      <c r="D52" s="141"/>
      <c r="E52" s="141"/>
      <c r="F52" s="141"/>
      <c r="G52" s="141"/>
    </row>
    <row r="54" ht="15" customHeight="1">
      <c r="A54" s="117"/>
    </row>
    <row r="55" ht="15" customHeight="1">
      <c r="A55" s="117"/>
    </row>
  </sheetData>
  <mergeCells count="1">
    <mergeCell ref="A49:G52"/>
  </mergeCells>
  <printOptions horizontalCentered="1"/>
  <pageMargins left="0.5" right="0.5" top="0.5" bottom="0.5" header="0.5" footer="0.1"/>
  <pageSetup horizontalDpi="300" verticalDpi="300" orientation="portrait" paperSize="9" r:id="rId1"/>
  <headerFooter alignWithMargins="0">
    <oddFooter>&amp;C
&amp;"Times New Roman,Regular"&amp;12Page 2</oddFooter>
  </headerFooter>
</worksheet>
</file>

<file path=xl/worksheets/sheet3.xml><?xml version="1.0" encoding="utf-8"?>
<worksheet xmlns="http://schemas.openxmlformats.org/spreadsheetml/2006/main" xmlns:r="http://schemas.openxmlformats.org/officeDocument/2006/relationships">
  <dimension ref="A1:K52"/>
  <sheetViews>
    <sheetView view="pageBreakPreview" zoomScaleSheetLayoutView="100" workbookViewId="0" topLeftCell="A43">
      <selection activeCell="A1" sqref="A1"/>
    </sheetView>
  </sheetViews>
  <sheetFormatPr defaultColWidth="8.28125" defaultRowHeight="15" customHeight="1"/>
  <cols>
    <col min="1" max="1" width="8.8515625" style="57" customWidth="1"/>
    <col min="2" max="2" width="8.28125" style="57" customWidth="1"/>
    <col min="3" max="3" width="25.57421875" style="57" customWidth="1"/>
    <col min="4" max="4" width="14.00390625" style="57" customWidth="1"/>
    <col min="5" max="5" width="14.28125" style="57" customWidth="1"/>
    <col min="6" max="6" width="12.57421875" style="57" customWidth="1"/>
    <col min="7" max="7" width="14.7109375" style="57" customWidth="1"/>
    <col min="8" max="8" width="2.28125" style="57" customWidth="1"/>
    <col min="9" max="9" width="9.8515625" style="57" bestFit="1" customWidth="1"/>
    <col min="10" max="10" width="12.7109375" style="57" bestFit="1" customWidth="1"/>
    <col min="11" max="11" width="12.00390625" style="57" customWidth="1"/>
    <col min="12" max="16384" width="8.28125" style="57" customWidth="1"/>
  </cols>
  <sheetData>
    <row r="1" spans="1:3" s="2" customFormat="1" ht="15" customHeight="1">
      <c r="A1" s="1" t="str">
        <f>'P&amp;L'!A1</f>
        <v>OSK VENTURES INTERNATIONAL BERHAD (636117-K)</v>
      </c>
      <c r="B1" s="1"/>
      <c r="C1" s="1"/>
    </row>
    <row r="2" s="2" customFormat="1" ht="15" customHeight="1"/>
    <row r="3" spans="1:3" s="2" customFormat="1" ht="15" customHeight="1">
      <c r="A3" s="1" t="s">
        <v>92</v>
      </c>
      <c r="B3" s="1"/>
      <c r="C3" s="1"/>
    </row>
    <row r="4" spans="1:3" s="2" customFormat="1" ht="15" customHeight="1">
      <c r="A4" s="1" t="s">
        <v>94</v>
      </c>
      <c r="B4" s="1"/>
      <c r="C4" s="1"/>
    </row>
    <row r="5" spans="1:8" ht="15" customHeight="1">
      <c r="A5" s="56"/>
      <c r="B5" s="56"/>
      <c r="C5" s="56"/>
      <c r="D5" s="56"/>
      <c r="E5" s="56"/>
      <c r="F5" s="56"/>
      <c r="G5" s="56"/>
      <c r="H5" s="56"/>
    </row>
    <row r="6" spans="1:8" ht="15" customHeight="1">
      <c r="A6" s="56"/>
      <c r="B6" s="56"/>
      <c r="C6" s="56"/>
      <c r="D6" s="110" t="s">
        <v>43</v>
      </c>
      <c r="E6" s="108"/>
      <c r="F6" s="109" t="s">
        <v>25</v>
      </c>
      <c r="G6" s="56"/>
      <c r="H6" s="56"/>
    </row>
    <row r="7" spans="4:7" ht="15" customHeight="1">
      <c r="D7" s="58" t="s">
        <v>10</v>
      </c>
      <c r="E7" s="58" t="s">
        <v>10</v>
      </c>
      <c r="F7" s="66" t="s">
        <v>11</v>
      </c>
      <c r="G7" s="67"/>
    </row>
    <row r="8" spans="4:8" ht="15" customHeight="1">
      <c r="D8" s="68" t="s">
        <v>19</v>
      </c>
      <c r="E8" s="68" t="s">
        <v>20</v>
      </c>
      <c r="F8" s="68" t="s">
        <v>21</v>
      </c>
      <c r="G8" s="68" t="s">
        <v>3</v>
      </c>
      <c r="H8" s="59"/>
    </row>
    <row r="9" spans="4:8" ht="15" customHeight="1">
      <c r="D9" s="69" t="s">
        <v>2</v>
      </c>
      <c r="E9" s="69" t="s">
        <v>2</v>
      </c>
      <c r="F9" s="69" t="s">
        <v>2</v>
      </c>
      <c r="G9" s="69" t="s">
        <v>2</v>
      </c>
      <c r="H9" s="59"/>
    </row>
    <row r="10" spans="1:8" ht="15" customHeight="1">
      <c r="A10" s="60" t="s">
        <v>96</v>
      </c>
      <c r="B10" s="60"/>
      <c r="C10" s="60"/>
      <c r="D10" s="59"/>
      <c r="E10" s="59"/>
      <c r="F10" s="59"/>
      <c r="G10" s="59"/>
      <c r="H10" s="59"/>
    </row>
    <row r="11" spans="1:8" ht="15" customHeight="1">
      <c r="A11" s="61" t="s">
        <v>70</v>
      </c>
      <c r="B11" s="61"/>
      <c r="C11" s="61"/>
      <c r="D11" s="59"/>
      <c r="E11" s="59"/>
      <c r="F11" s="59"/>
      <c r="G11" s="59"/>
      <c r="H11" s="59"/>
    </row>
    <row r="12" spans="4:7" ht="15" customHeight="1">
      <c r="D12" s="58"/>
      <c r="E12" s="116"/>
      <c r="F12" s="67"/>
      <c r="G12" s="67"/>
    </row>
    <row r="13" spans="1:7" ht="15" customHeight="1">
      <c r="A13" s="57" t="s">
        <v>60</v>
      </c>
      <c r="D13" s="35">
        <v>150000</v>
      </c>
      <c r="E13" s="35">
        <v>104186</v>
      </c>
      <c r="F13" s="35">
        <v>6100</v>
      </c>
      <c r="G13" s="35">
        <v>260286</v>
      </c>
    </row>
    <row r="14" spans="4:7" ht="15" customHeight="1">
      <c r="D14" s="65"/>
      <c r="E14" s="65"/>
      <c r="F14" s="35"/>
      <c r="G14" s="35"/>
    </row>
    <row r="15" spans="1:11" ht="15" customHeight="1">
      <c r="A15" s="2" t="s">
        <v>38</v>
      </c>
      <c r="B15" s="2"/>
      <c r="C15" s="2"/>
      <c r="D15" s="65">
        <v>0</v>
      </c>
      <c r="E15" s="65">
        <v>0</v>
      </c>
      <c r="F15" s="35">
        <f>'P&amp;L'!$F$22</f>
        <v>6298</v>
      </c>
      <c r="G15" s="35">
        <f>SUM(D15:F15)</f>
        <v>6298</v>
      </c>
      <c r="I15" s="62"/>
      <c r="J15" s="62"/>
      <c r="K15" s="62"/>
    </row>
    <row r="16" spans="4:7" ht="15" customHeight="1">
      <c r="D16" s="71"/>
      <c r="E16" s="71"/>
      <c r="F16" s="71"/>
      <c r="G16" s="71"/>
    </row>
    <row r="17" spans="1:8" ht="15" customHeight="1" thickBot="1">
      <c r="A17" s="57" t="s">
        <v>61</v>
      </c>
      <c r="D17" s="72">
        <f>+D15+D13</f>
        <v>150000</v>
      </c>
      <c r="E17" s="72">
        <f>+E15+E13</f>
        <v>104186</v>
      </c>
      <c r="F17" s="72">
        <f>+F15+F13</f>
        <v>12398</v>
      </c>
      <c r="G17" s="72">
        <f>+G15+G13</f>
        <v>266584</v>
      </c>
      <c r="H17" s="63"/>
    </row>
    <row r="18" spans="1:7" ht="15" customHeight="1" thickTop="1">
      <c r="A18" s="67"/>
      <c r="B18" s="67"/>
      <c r="C18" s="67"/>
      <c r="D18" s="67"/>
      <c r="E18" s="67"/>
      <c r="F18" s="67"/>
      <c r="G18" s="67"/>
    </row>
    <row r="19" spans="1:7" ht="15" customHeight="1">
      <c r="A19" s="67"/>
      <c r="B19" s="67"/>
      <c r="C19" s="67"/>
      <c r="D19" s="67"/>
      <c r="E19" s="67"/>
      <c r="F19" s="67"/>
      <c r="G19" s="67"/>
    </row>
    <row r="20" spans="1:8" ht="15" customHeight="1">
      <c r="A20" s="60" t="s">
        <v>97</v>
      </c>
      <c r="B20" s="60"/>
      <c r="C20" s="60"/>
      <c r="D20" s="59"/>
      <c r="E20" s="59"/>
      <c r="F20" s="59"/>
      <c r="G20" s="59"/>
      <c r="H20" s="59"/>
    </row>
    <row r="21" spans="1:8" ht="15" customHeight="1">
      <c r="A21" s="61" t="s">
        <v>62</v>
      </c>
      <c r="B21" s="61"/>
      <c r="C21" s="61"/>
      <c r="D21" s="59"/>
      <c r="E21" s="59"/>
      <c r="F21" s="59"/>
      <c r="G21" s="59"/>
      <c r="H21" s="59"/>
    </row>
    <row r="22" spans="4:7" ht="15" customHeight="1">
      <c r="D22" s="58"/>
      <c r="E22" s="116"/>
      <c r="F22" s="67"/>
      <c r="G22" s="67"/>
    </row>
    <row r="23" spans="1:7" ht="15" customHeight="1">
      <c r="A23" s="57" t="s">
        <v>64</v>
      </c>
      <c r="D23" s="86">
        <v>0</v>
      </c>
      <c r="E23" s="86">
        <v>0</v>
      </c>
      <c r="F23" s="86">
        <v>0</v>
      </c>
      <c r="G23" s="86">
        <v>0</v>
      </c>
    </row>
    <row r="24" spans="4:7" ht="15" customHeight="1">
      <c r="D24" s="105"/>
      <c r="E24" s="105"/>
      <c r="F24" s="86"/>
      <c r="G24" s="86"/>
    </row>
    <row r="25" spans="1:11" ht="15" customHeight="1">
      <c r="A25" s="2" t="s">
        <v>38</v>
      </c>
      <c r="B25" s="2"/>
      <c r="C25" s="2"/>
      <c r="D25" s="105">
        <v>0</v>
      </c>
      <c r="E25" s="105">
        <v>0</v>
      </c>
      <c r="F25" s="86">
        <v>0</v>
      </c>
      <c r="G25" s="86">
        <f>SUM(D25:F25)</f>
        <v>0</v>
      </c>
      <c r="I25" s="62"/>
      <c r="J25" s="62"/>
      <c r="K25" s="62"/>
    </row>
    <row r="26" spans="4:7" ht="15" customHeight="1">
      <c r="D26" s="106"/>
      <c r="E26" s="106"/>
      <c r="F26" s="106"/>
      <c r="G26" s="106"/>
    </row>
    <row r="27" spans="1:8" ht="15" customHeight="1" thickBot="1">
      <c r="A27" s="57" t="s">
        <v>65</v>
      </c>
      <c r="D27" s="90">
        <f>+D25+D23</f>
        <v>0</v>
      </c>
      <c r="E27" s="90">
        <f>+E25+E23</f>
        <v>0</v>
      </c>
      <c r="F27" s="90">
        <f>+F25+F23</f>
        <v>0</v>
      </c>
      <c r="G27" s="90">
        <f>+G25+G23</f>
        <v>0</v>
      </c>
      <c r="H27" s="63"/>
    </row>
    <row r="28" spans="1:7" ht="15" customHeight="1" thickTop="1">
      <c r="A28" s="67"/>
      <c r="B28" s="67"/>
      <c r="C28" s="67"/>
      <c r="D28" s="67"/>
      <c r="E28" s="67"/>
      <c r="F28" s="67"/>
      <c r="G28" s="67"/>
    </row>
    <row r="29" spans="1:8" ht="15" customHeight="1">
      <c r="A29" s="107"/>
      <c r="B29" s="60"/>
      <c r="C29" s="60"/>
      <c r="D29" s="59"/>
      <c r="E29" s="59"/>
      <c r="F29" s="59"/>
      <c r="G29" s="59"/>
      <c r="H29" s="59"/>
    </row>
    <row r="30" spans="1:7" s="63" customFormat="1" ht="15" customHeight="1">
      <c r="A30" s="60" t="s">
        <v>98</v>
      </c>
      <c r="B30" s="119"/>
      <c r="C30" s="119"/>
      <c r="D30" s="119"/>
      <c r="E30" s="119"/>
      <c r="F30" s="119"/>
      <c r="G30" s="119"/>
    </row>
    <row r="31" spans="1:8" s="63" customFormat="1" ht="15" customHeight="1">
      <c r="A31" s="61" t="s">
        <v>71</v>
      </c>
      <c r="B31" s="120"/>
      <c r="C31" s="120"/>
      <c r="D31" s="59"/>
      <c r="E31" s="59"/>
      <c r="F31" s="59"/>
      <c r="G31" s="59"/>
      <c r="H31" s="59"/>
    </row>
    <row r="32" spans="4:5" s="63" customFormat="1" ht="15" customHeight="1">
      <c r="D32" s="59"/>
      <c r="E32" s="121"/>
    </row>
    <row r="33" spans="1:11" ht="15" customHeight="1">
      <c r="A33" s="2" t="s">
        <v>84</v>
      </c>
      <c r="B33" s="2"/>
      <c r="C33" s="2"/>
      <c r="D33" s="86">
        <f>82500+67500</f>
        <v>150000</v>
      </c>
      <c r="E33" s="86">
        <f>645+108000</f>
        <v>108645</v>
      </c>
      <c r="F33" s="129">
        <v>0</v>
      </c>
      <c r="G33" s="57">
        <f>SUM(D33:F33)</f>
        <v>258645</v>
      </c>
      <c r="I33" s="62"/>
      <c r="J33" s="62"/>
      <c r="K33" s="62"/>
    </row>
    <row r="34" spans="4:7" ht="15" customHeight="1">
      <c r="D34" s="105"/>
      <c r="E34" s="105"/>
      <c r="F34" s="86"/>
      <c r="G34" s="86"/>
    </row>
    <row r="35" spans="1:11" ht="15" customHeight="1">
      <c r="A35" s="2" t="s">
        <v>100</v>
      </c>
      <c r="B35" s="2"/>
      <c r="C35" s="2"/>
      <c r="D35" s="130"/>
      <c r="E35" s="127"/>
      <c r="F35" s="131"/>
      <c r="G35" s="132"/>
      <c r="I35" s="62"/>
      <c r="J35" s="62"/>
      <c r="K35" s="62"/>
    </row>
    <row r="36" spans="1:11" ht="15" customHeight="1">
      <c r="A36" s="2" t="s">
        <v>99</v>
      </c>
      <c r="B36" s="2"/>
      <c r="C36" s="2"/>
      <c r="D36" s="133">
        <v>0</v>
      </c>
      <c r="E36" s="88">
        <v>0</v>
      </c>
      <c r="F36" s="115">
        <v>6119</v>
      </c>
      <c r="G36" s="134">
        <f>SUM(D36:F36)</f>
        <v>6119</v>
      </c>
      <c r="I36" s="62"/>
      <c r="J36" s="62"/>
      <c r="K36" s="62"/>
    </row>
    <row r="37" spans="1:11" ht="15" customHeight="1">
      <c r="A37" s="2" t="s">
        <v>85</v>
      </c>
      <c r="B37" s="2"/>
      <c r="C37" s="2"/>
      <c r="D37" s="133">
        <v>0</v>
      </c>
      <c r="E37" s="88">
        <v>0</v>
      </c>
      <c r="F37" s="115">
        <v>-5645</v>
      </c>
      <c r="G37" s="134">
        <f>SUM(D37:F37)</f>
        <v>-5645</v>
      </c>
      <c r="I37" s="62"/>
      <c r="J37" s="62"/>
      <c r="K37" s="62"/>
    </row>
    <row r="38" spans="1:11" ht="15" customHeight="1">
      <c r="A38" s="57" t="s">
        <v>86</v>
      </c>
      <c r="B38" s="2"/>
      <c r="C38" s="2"/>
      <c r="D38" s="133">
        <v>0</v>
      </c>
      <c r="E38" s="88">
        <v>-4459</v>
      </c>
      <c r="F38" s="115">
        <v>0</v>
      </c>
      <c r="G38" s="134">
        <f>SUM(D38:F38)</f>
        <v>-4459</v>
      </c>
      <c r="I38" s="62"/>
      <c r="J38" s="62"/>
      <c r="K38" s="62"/>
    </row>
    <row r="39" spans="2:11" ht="15" customHeight="1">
      <c r="B39" s="2"/>
      <c r="C39" s="2"/>
      <c r="D39" s="135"/>
      <c r="E39" s="89"/>
      <c r="F39" s="136"/>
      <c r="G39" s="137"/>
      <c r="I39" s="62"/>
      <c r="J39" s="62"/>
      <c r="K39" s="62"/>
    </row>
    <row r="40" spans="1:11" ht="15" customHeight="1">
      <c r="A40" s="57" t="s">
        <v>87</v>
      </c>
      <c r="B40" s="2"/>
      <c r="C40" s="2"/>
      <c r="D40" s="88"/>
      <c r="E40" s="88"/>
      <c r="F40" s="115"/>
      <c r="G40" s="63"/>
      <c r="I40" s="62"/>
      <c r="J40" s="62"/>
      <c r="K40" s="62"/>
    </row>
    <row r="41" spans="1:7" ht="15" customHeight="1">
      <c r="A41" s="57" t="s">
        <v>88</v>
      </c>
      <c r="D41" s="88">
        <f>+SUM(D35:D39)</f>
        <v>0</v>
      </c>
      <c r="E41" s="88">
        <f>+SUM(E35:E39)</f>
        <v>-4459</v>
      </c>
      <c r="F41" s="88">
        <f>+SUM(F35:F39)</f>
        <v>474</v>
      </c>
      <c r="G41" s="57">
        <f>SUM(D41:F41)</f>
        <v>-3985</v>
      </c>
    </row>
    <row r="42" spans="4:7" ht="15" customHeight="1">
      <c r="D42" s="86"/>
      <c r="E42" s="86"/>
      <c r="F42" s="86"/>
      <c r="G42" s="86"/>
    </row>
    <row r="43" spans="1:11" ht="15" customHeight="1">
      <c r="A43" s="2" t="s">
        <v>38</v>
      </c>
      <c r="B43" s="2"/>
      <c r="C43" s="2"/>
      <c r="D43" s="105">
        <v>0</v>
      </c>
      <c r="E43" s="105">
        <v>0</v>
      </c>
      <c r="F43" s="57">
        <v>5626</v>
      </c>
      <c r="G43" s="57">
        <f>SUM(D43:F43)</f>
        <v>5626</v>
      </c>
      <c r="I43" s="62"/>
      <c r="J43" s="62"/>
      <c r="K43" s="62"/>
    </row>
    <row r="44" spans="1:11" ht="15" customHeight="1">
      <c r="A44" s="2"/>
      <c r="B44" s="2"/>
      <c r="C44" s="2"/>
      <c r="D44" s="105"/>
      <c r="E44" s="105"/>
      <c r="I44" s="62"/>
      <c r="J44" s="62"/>
      <c r="K44" s="62"/>
    </row>
    <row r="45" spans="4:7" ht="15" customHeight="1">
      <c r="D45" s="106"/>
      <c r="E45" s="106"/>
      <c r="F45" s="106"/>
      <c r="G45" s="106"/>
    </row>
    <row r="46" spans="1:10" ht="15" customHeight="1" thickBot="1">
      <c r="A46" s="57" t="s">
        <v>72</v>
      </c>
      <c r="D46" s="90">
        <f>+D33+SUM(D41:D45)</f>
        <v>150000</v>
      </c>
      <c r="E46" s="90">
        <f>+E33+SUM(E41:E45)</f>
        <v>104186</v>
      </c>
      <c r="F46" s="90">
        <f>+F33+SUM(F41:F45)</f>
        <v>6100</v>
      </c>
      <c r="G46" s="90">
        <f>+G33+SUM(G41:G45)</f>
        <v>260286</v>
      </c>
      <c r="H46" s="63"/>
      <c r="J46" s="128"/>
    </row>
    <row r="47" spans="2:11" s="63" customFormat="1" ht="15" customHeight="1" thickTop="1">
      <c r="B47" s="23"/>
      <c r="C47" s="23"/>
      <c r="D47" s="88"/>
      <c r="E47" s="88"/>
      <c r="F47" s="115"/>
      <c r="G47" s="88"/>
      <c r="I47" s="118"/>
      <c r="J47" s="118"/>
      <c r="K47" s="118"/>
    </row>
    <row r="48" spans="2:11" s="63" customFormat="1" ht="15" customHeight="1">
      <c r="B48" s="23"/>
      <c r="C48" s="23"/>
      <c r="D48" s="88"/>
      <c r="E48" s="88"/>
      <c r="F48" s="115"/>
      <c r="I48" s="118"/>
      <c r="J48" s="118"/>
      <c r="K48" s="118"/>
    </row>
    <row r="49" spans="1:7" ht="15" customHeight="1">
      <c r="A49" s="67"/>
      <c r="B49" s="67"/>
      <c r="C49" s="67"/>
      <c r="D49" s="67"/>
      <c r="E49" s="67"/>
      <c r="F49" s="67"/>
      <c r="G49" s="67"/>
    </row>
    <row r="50" spans="1:7" ht="15.75">
      <c r="A50" s="141" t="s">
        <v>101</v>
      </c>
      <c r="B50" s="141"/>
      <c r="C50" s="141"/>
      <c r="D50" s="141"/>
      <c r="E50" s="141"/>
      <c r="F50" s="141"/>
      <c r="G50" s="141"/>
    </row>
    <row r="51" spans="1:8" ht="15.75">
      <c r="A51" s="141"/>
      <c r="B51" s="141"/>
      <c r="C51" s="141"/>
      <c r="D51" s="141"/>
      <c r="E51" s="141"/>
      <c r="F51" s="141"/>
      <c r="G51" s="141"/>
      <c r="H51" s="74"/>
    </row>
    <row r="52" spans="1:8" ht="15.75">
      <c r="A52" s="141"/>
      <c r="B52" s="141"/>
      <c r="C52" s="141"/>
      <c r="D52" s="141"/>
      <c r="E52" s="141"/>
      <c r="F52" s="141"/>
      <c r="G52" s="141"/>
      <c r="H52" s="74"/>
    </row>
  </sheetData>
  <mergeCells count="1">
    <mergeCell ref="A50:G52"/>
  </mergeCells>
  <printOptions/>
  <pageMargins left="0.44" right="0.27" top="0.5" bottom="0.5" header="0.5" footer="0.1"/>
  <pageSetup horizontalDpi="600" verticalDpi="600" orientation="portrait" paperSize="9" scale="95" r:id="rId1"/>
  <headerFooter alignWithMargins="0">
    <oddFooter>&amp;C
&amp;"Times New Roman,Regular"&amp;12Page 3</oddFooter>
  </headerFooter>
</worksheet>
</file>

<file path=xl/worksheets/sheet4.xml><?xml version="1.0" encoding="utf-8"?>
<worksheet xmlns="http://schemas.openxmlformats.org/spreadsheetml/2006/main" xmlns:r="http://schemas.openxmlformats.org/officeDocument/2006/relationships">
  <dimension ref="A1:P65"/>
  <sheetViews>
    <sheetView view="pageBreakPreview" zoomScaleSheetLayoutView="100" workbookViewId="0" topLeftCell="A49">
      <selection activeCell="C54" sqref="C53:C54"/>
    </sheetView>
  </sheetViews>
  <sheetFormatPr defaultColWidth="9.140625" defaultRowHeight="15" customHeight="1"/>
  <cols>
    <col min="1" max="1" width="2.28125" style="10" customWidth="1"/>
    <col min="2" max="2" width="4.00390625" style="10" customWidth="1"/>
    <col min="3" max="3" width="36.28125" style="10" customWidth="1"/>
    <col min="4" max="4" width="6.00390625" style="10" customWidth="1"/>
    <col min="5" max="5" width="5.421875" style="15" customWidth="1"/>
    <col min="6" max="6" width="4.28125" style="15" customWidth="1"/>
    <col min="7" max="7" width="13.28125" style="13" customWidth="1"/>
    <col min="8" max="8" width="13.421875" style="13" customWidth="1"/>
    <col min="9" max="9" width="13.28125" style="13" customWidth="1"/>
    <col min="10" max="10" width="11.00390625" style="10" customWidth="1"/>
    <col min="11" max="11" width="5.8515625" style="11" customWidth="1"/>
    <col min="12" max="12" width="12.00390625" style="11" customWidth="1"/>
    <col min="13" max="13" width="6.00390625" style="10" customWidth="1"/>
    <col min="14" max="14" width="5.57421875" style="10" customWidth="1"/>
    <col min="15" max="15" width="12.140625" style="10" customWidth="1"/>
    <col min="16" max="16" width="11.8515625" style="10" customWidth="1"/>
    <col min="17" max="16384" width="8.8515625" style="10" customWidth="1"/>
  </cols>
  <sheetData>
    <row r="1" spans="1:12" s="2" customFormat="1" ht="15" customHeight="1">
      <c r="A1" s="1" t="str">
        <f>'P&amp;L'!A1</f>
        <v>OSK VENTURES INTERNATIONAL BERHAD (636117-K)</v>
      </c>
      <c r="G1" s="3"/>
      <c r="H1" s="3"/>
      <c r="I1" s="3"/>
      <c r="K1" s="5"/>
      <c r="L1" s="5"/>
    </row>
    <row r="2" spans="7:12" s="2" customFormat="1" ht="11.25" customHeight="1">
      <c r="G2" s="4"/>
      <c r="H2" s="4"/>
      <c r="I2" s="4"/>
      <c r="K2" s="5"/>
      <c r="L2" s="5"/>
    </row>
    <row r="3" spans="1:12" s="2" customFormat="1" ht="15" customHeight="1">
      <c r="A3" s="1" t="s">
        <v>91</v>
      </c>
      <c r="G3" s="3"/>
      <c r="H3" s="3"/>
      <c r="I3" s="3"/>
      <c r="K3" s="5"/>
      <c r="L3" s="5"/>
    </row>
    <row r="4" spans="1:12" s="2" customFormat="1" ht="15" customHeight="1">
      <c r="A4" s="1" t="str">
        <f>Equity!$A$4</f>
        <v>For the First Financial Quarter Ended 31 March 2005</v>
      </c>
      <c r="G4" s="3"/>
      <c r="H4" s="3"/>
      <c r="I4" s="3"/>
      <c r="K4" s="5"/>
      <c r="L4" s="5"/>
    </row>
    <row r="5" spans="1:12" s="2" customFormat="1" ht="15" customHeight="1">
      <c r="A5" s="1"/>
      <c r="G5" s="3"/>
      <c r="H5" s="3"/>
      <c r="I5" s="3"/>
      <c r="K5" s="5"/>
      <c r="L5" s="5"/>
    </row>
    <row r="6" spans="7:12" s="2" customFormat="1" ht="15.75">
      <c r="G6" s="29" t="s">
        <v>68</v>
      </c>
      <c r="H6" s="6"/>
      <c r="I6" s="6" t="s">
        <v>63</v>
      </c>
      <c r="K6" s="5"/>
      <c r="L6" s="5"/>
    </row>
    <row r="7" spans="1:9" ht="15" customHeight="1">
      <c r="A7" s="2"/>
      <c r="B7" s="9"/>
      <c r="C7" s="9"/>
      <c r="D7" s="9"/>
      <c r="E7" s="9"/>
      <c r="F7" s="9"/>
      <c r="G7" s="30" t="s">
        <v>17</v>
      </c>
      <c r="H7" s="125" t="s">
        <v>18</v>
      </c>
      <c r="I7" s="81" t="s">
        <v>18</v>
      </c>
    </row>
    <row r="8" spans="2:9" ht="15" customHeight="1">
      <c r="B8" s="9"/>
      <c r="C8" s="9"/>
      <c r="D8" s="9"/>
      <c r="E8" s="9"/>
      <c r="F8" s="9"/>
      <c r="G8" s="31" t="s">
        <v>35</v>
      </c>
      <c r="H8" s="7" t="s">
        <v>35</v>
      </c>
      <c r="I8" s="7" t="s">
        <v>102</v>
      </c>
    </row>
    <row r="9" spans="2:9" ht="15" customHeight="1">
      <c r="B9" s="9"/>
      <c r="C9" s="9"/>
      <c r="D9" s="9"/>
      <c r="E9" s="9"/>
      <c r="F9" s="9"/>
      <c r="G9" s="32" t="s">
        <v>12</v>
      </c>
      <c r="H9" s="82" t="s">
        <v>12</v>
      </c>
      <c r="I9" s="82" t="s">
        <v>12</v>
      </c>
    </row>
    <row r="10" spans="2:9" ht="15" customHeight="1">
      <c r="B10" s="9"/>
      <c r="C10" s="9"/>
      <c r="D10" s="9"/>
      <c r="E10" s="9"/>
      <c r="F10" s="9"/>
      <c r="G10" s="33" t="s">
        <v>59</v>
      </c>
      <c r="H10" s="83" t="s">
        <v>62</v>
      </c>
      <c r="I10" s="124" t="s">
        <v>47</v>
      </c>
    </row>
    <row r="11" spans="1:9" ht="15" customHeight="1">
      <c r="A11" s="12"/>
      <c r="B11" s="9"/>
      <c r="C11" s="9"/>
      <c r="D11" s="9"/>
      <c r="E11" s="9"/>
      <c r="F11" s="9"/>
      <c r="G11" s="34" t="s">
        <v>2</v>
      </c>
      <c r="H11" s="84" t="s">
        <v>2</v>
      </c>
      <c r="I11" s="126" t="s">
        <v>2</v>
      </c>
    </row>
    <row r="12" spans="1:9" ht="15" customHeight="1">
      <c r="A12" s="26" t="s">
        <v>57</v>
      </c>
      <c r="B12" s="9"/>
      <c r="C12" s="9"/>
      <c r="D12" s="9"/>
      <c r="E12" s="9"/>
      <c r="F12" s="9"/>
      <c r="G12" s="34"/>
      <c r="H12" s="84"/>
      <c r="I12" s="84"/>
    </row>
    <row r="13" spans="1:9" ht="15" customHeight="1">
      <c r="A13" s="14" t="s">
        <v>37</v>
      </c>
      <c r="B13" s="14"/>
      <c r="G13" s="35">
        <f>'P&amp;L'!F18</f>
        <v>6298</v>
      </c>
      <c r="H13" s="86">
        <f>'P&amp;L'!G18</f>
        <v>0</v>
      </c>
      <c r="I13" s="86">
        <v>5716</v>
      </c>
    </row>
    <row r="14" spans="1:16" ht="15" customHeight="1">
      <c r="A14" s="10" t="s">
        <v>46</v>
      </c>
      <c r="G14" s="35">
        <v>-6703</v>
      </c>
      <c r="H14" s="86">
        <v>0</v>
      </c>
      <c r="I14" s="86">
        <v>-6323</v>
      </c>
      <c r="N14" s="11"/>
      <c r="O14" s="11"/>
      <c r="P14" s="111"/>
    </row>
    <row r="15" spans="7:16" ht="6" customHeight="1">
      <c r="G15" s="70"/>
      <c r="H15" s="89"/>
      <c r="I15" s="88"/>
      <c r="N15" s="11"/>
      <c r="O15" s="11"/>
      <c r="P15" s="111"/>
    </row>
    <row r="16" spans="1:16" ht="15" customHeight="1">
      <c r="A16" s="14" t="s">
        <v>50</v>
      </c>
      <c r="G16" s="35">
        <f>-SUM(G18:G19)+G20</f>
        <v>-405</v>
      </c>
      <c r="H16" s="86">
        <f>-SUM(H18:H19)+H20</f>
        <v>0</v>
      </c>
      <c r="I16" s="127">
        <f>SUM(I13:I14)</f>
        <v>-607</v>
      </c>
      <c r="N16" s="11"/>
      <c r="O16" s="11"/>
      <c r="P16" s="111"/>
    </row>
    <row r="17" spans="1:16" ht="15" customHeight="1">
      <c r="A17" s="10" t="s">
        <v>13</v>
      </c>
      <c r="G17" s="35"/>
      <c r="H17" s="86"/>
      <c r="I17" s="86"/>
      <c r="N17" s="11"/>
      <c r="O17" s="11"/>
      <c r="P17" s="111"/>
    </row>
    <row r="18" spans="2:16" ht="15" customHeight="1">
      <c r="B18" s="10" t="s">
        <v>44</v>
      </c>
      <c r="G18" s="54">
        <v>-198</v>
      </c>
      <c r="H18" s="88">
        <v>0</v>
      </c>
      <c r="I18" s="88">
        <v>228</v>
      </c>
      <c r="L18" s="54"/>
      <c r="N18" s="111"/>
      <c r="O18" s="11"/>
      <c r="P18" s="11"/>
    </row>
    <row r="19" spans="2:16" ht="15" customHeight="1">
      <c r="B19" s="10" t="s">
        <v>45</v>
      </c>
      <c r="G19" s="70">
        <v>-127</v>
      </c>
      <c r="H19" s="89">
        <v>0</v>
      </c>
      <c r="I19" s="88">
        <v>845</v>
      </c>
      <c r="L19" s="54"/>
      <c r="O19" s="13"/>
      <c r="P19" s="13"/>
    </row>
    <row r="20" spans="1:16" ht="15" customHeight="1">
      <c r="A20" s="10" t="s">
        <v>79</v>
      </c>
      <c r="G20" s="35">
        <f>G27-G23-G25-G21-G22</f>
        <v>-730</v>
      </c>
      <c r="H20" s="86">
        <f>H27-H23-H25-H21-H22</f>
        <v>0</v>
      </c>
      <c r="I20" s="127">
        <f>SUM(I16:I19)</f>
        <v>466</v>
      </c>
      <c r="O20" s="13"/>
      <c r="P20" s="13"/>
    </row>
    <row r="21" spans="2:16" ht="15" customHeight="1">
      <c r="B21" s="10" t="s">
        <v>49</v>
      </c>
      <c r="G21" s="35">
        <v>-8182</v>
      </c>
      <c r="H21" s="86">
        <v>0</v>
      </c>
      <c r="I21" s="86">
        <v>-32841</v>
      </c>
      <c r="O21" s="13"/>
      <c r="P21" s="13"/>
    </row>
    <row r="22" spans="2:16" ht="15" customHeight="1">
      <c r="B22" s="10" t="s">
        <v>48</v>
      </c>
      <c r="G22" s="35">
        <v>14511</v>
      </c>
      <c r="H22" s="86">
        <v>0</v>
      </c>
      <c r="I22" s="86">
        <v>11384</v>
      </c>
      <c r="O22" s="13"/>
      <c r="P22" s="13"/>
    </row>
    <row r="23" spans="2:16" ht="15" customHeight="1">
      <c r="B23" s="10" t="s">
        <v>22</v>
      </c>
      <c r="G23" s="35">
        <v>-50</v>
      </c>
      <c r="H23" s="86">
        <v>0</v>
      </c>
      <c r="I23" s="86">
        <v>-125</v>
      </c>
      <c r="L23" s="13"/>
      <c r="O23" s="13"/>
      <c r="P23" s="13"/>
    </row>
    <row r="24" spans="2:16" ht="15" customHeight="1">
      <c r="B24" s="10" t="s">
        <v>73</v>
      </c>
      <c r="G24" s="35">
        <v>0</v>
      </c>
      <c r="H24" s="86">
        <v>0</v>
      </c>
      <c r="I24" s="86">
        <v>50</v>
      </c>
      <c r="O24" s="13"/>
      <c r="P24" s="13"/>
    </row>
    <row r="25" spans="2:16" ht="15" customHeight="1">
      <c r="B25" s="10" t="s">
        <v>26</v>
      </c>
      <c r="G25" s="35">
        <v>1520</v>
      </c>
      <c r="H25" s="86">
        <v>0</v>
      </c>
      <c r="I25" s="86">
        <v>2663</v>
      </c>
      <c r="L25" s="13"/>
      <c r="O25" s="13"/>
      <c r="P25" s="13"/>
    </row>
    <row r="26" spans="7:16" ht="4.5" customHeight="1">
      <c r="G26" s="35"/>
      <c r="H26" s="86"/>
      <c r="I26" s="35"/>
      <c r="L26" s="13"/>
      <c r="O26" s="13"/>
      <c r="P26" s="13"/>
    </row>
    <row r="27" spans="1:9" ht="15" customHeight="1">
      <c r="A27" s="14" t="s">
        <v>78</v>
      </c>
      <c r="G27" s="37">
        <f>G40-G33</f>
        <v>7069</v>
      </c>
      <c r="H27" s="87">
        <f>H40-H33</f>
        <v>0</v>
      </c>
      <c r="I27" s="87">
        <f>SUM(I20:I25)</f>
        <v>-18403</v>
      </c>
    </row>
    <row r="28" spans="7:9" ht="9.75" customHeight="1">
      <c r="G28" s="35"/>
      <c r="H28" s="86"/>
      <c r="I28" s="86"/>
    </row>
    <row r="29" spans="1:9" ht="15" customHeight="1">
      <c r="A29" s="25" t="s">
        <v>81</v>
      </c>
      <c r="G29" s="35"/>
      <c r="H29" s="86"/>
      <c r="I29" s="86"/>
    </row>
    <row r="30" spans="2:16" ht="15" customHeight="1">
      <c r="B30" s="10" t="s">
        <v>67</v>
      </c>
      <c r="G30" s="36">
        <v>45</v>
      </c>
      <c r="H30" s="85">
        <v>0</v>
      </c>
      <c r="I30" s="85">
        <v>0</v>
      </c>
      <c r="K30" s="64"/>
      <c r="L30" s="64"/>
      <c r="M30" s="64"/>
      <c r="N30" s="64"/>
      <c r="O30" s="64"/>
      <c r="P30" s="64"/>
    </row>
    <row r="31" spans="2:16" ht="15" customHeight="1">
      <c r="B31" s="10" t="s">
        <v>42</v>
      </c>
      <c r="G31" s="36">
        <v>-358</v>
      </c>
      <c r="H31" s="85">
        <v>0</v>
      </c>
      <c r="I31" s="85">
        <v>-12</v>
      </c>
      <c r="K31" s="64"/>
      <c r="L31" s="64"/>
      <c r="M31" s="64"/>
      <c r="N31" s="64"/>
      <c r="O31" s="64"/>
      <c r="P31" s="64"/>
    </row>
    <row r="32" spans="7:16" ht="4.5" customHeight="1">
      <c r="G32" s="36"/>
      <c r="H32" s="85"/>
      <c r="I32" s="85"/>
      <c r="K32" s="64"/>
      <c r="L32" s="64"/>
      <c r="M32" s="64"/>
      <c r="N32" s="64"/>
      <c r="O32" s="64"/>
      <c r="P32" s="64"/>
    </row>
    <row r="33" spans="1:16" ht="15" customHeight="1">
      <c r="A33" s="14" t="s">
        <v>82</v>
      </c>
      <c r="G33" s="37">
        <f>SUM(G30:G32)</f>
        <v>-313</v>
      </c>
      <c r="H33" s="87">
        <f>SUM(H30:H32)</f>
        <v>0</v>
      </c>
      <c r="I33" s="87">
        <f>SUM(I30:I31)</f>
        <v>-12</v>
      </c>
      <c r="K33" s="64"/>
      <c r="L33" s="64"/>
      <c r="M33" s="64"/>
      <c r="N33" s="64"/>
      <c r="O33" s="64"/>
      <c r="P33" s="64"/>
    </row>
    <row r="34" spans="7:16" ht="9.75" customHeight="1">
      <c r="G34" s="35"/>
      <c r="H34" s="86"/>
      <c r="I34" s="86"/>
      <c r="K34" s="64"/>
      <c r="L34" s="64"/>
      <c r="M34" s="64"/>
      <c r="N34" s="64"/>
      <c r="O34" s="64"/>
      <c r="P34" s="64"/>
    </row>
    <row r="35" spans="1:16" ht="15" customHeight="1">
      <c r="A35" s="25" t="s">
        <v>74</v>
      </c>
      <c r="G35" s="35"/>
      <c r="H35" s="86"/>
      <c r="I35" s="86"/>
      <c r="K35" s="64"/>
      <c r="L35" s="64"/>
      <c r="M35" s="64"/>
      <c r="N35" s="64"/>
      <c r="O35" s="64"/>
      <c r="P35" s="64"/>
    </row>
    <row r="36" spans="2:16" ht="15" customHeight="1">
      <c r="B36" s="10" t="s">
        <v>75</v>
      </c>
      <c r="G36" s="35">
        <v>0</v>
      </c>
      <c r="H36" s="86">
        <v>0</v>
      </c>
      <c r="I36" s="86">
        <v>198540</v>
      </c>
      <c r="K36" s="64"/>
      <c r="L36" s="64"/>
      <c r="M36" s="64"/>
      <c r="N36" s="64"/>
      <c r="O36" s="64"/>
      <c r="P36" s="64"/>
    </row>
    <row r="37" spans="7:16" ht="7.5" customHeight="1">
      <c r="G37" s="35"/>
      <c r="H37" s="86"/>
      <c r="I37" s="86"/>
      <c r="K37" s="64"/>
      <c r="L37" s="64"/>
      <c r="M37" s="64"/>
      <c r="N37" s="64"/>
      <c r="O37" s="64"/>
      <c r="P37" s="64"/>
    </row>
    <row r="38" spans="1:16" ht="15" customHeight="1">
      <c r="A38" s="14" t="s">
        <v>80</v>
      </c>
      <c r="G38" s="37">
        <f>SUM(G35:G37)</f>
        <v>0</v>
      </c>
      <c r="H38" s="87">
        <f>SUM(H35:H37)</f>
        <v>0</v>
      </c>
      <c r="I38" s="87">
        <f>SUM(I35:I36)</f>
        <v>198540</v>
      </c>
      <c r="K38" s="64"/>
      <c r="L38" s="64"/>
      <c r="M38" s="64"/>
      <c r="N38" s="64"/>
      <c r="O38" s="64"/>
      <c r="P38" s="64"/>
    </row>
    <row r="39" spans="7:16" ht="8.25" customHeight="1">
      <c r="G39" s="35"/>
      <c r="H39" s="86"/>
      <c r="I39" s="86"/>
      <c r="K39" s="64"/>
      <c r="L39" s="64"/>
      <c r="M39" s="64"/>
      <c r="N39" s="64"/>
      <c r="O39" s="64"/>
      <c r="P39" s="64"/>
    </row>
    <row r="40" spans="1:16" s="14" customFormat="1" ht="15" customHeight="1">
      <c r="A40" s="14" t="s">
        <v>23</v>
      </c>
      <c r="E40" s="16" t="s">
        <v>4</v>
      </c>
      <c r="F40" s="16"/>
      <c r="G40" s="54">
        <f>G47-G42</f>
        <v>6756</v>
      </c>
      <c r="H40" s="88">
        <f>H47-H42</f>
        <v>0</v>
      </c>
      <c r="I40" s="88">
        <f>I27+I33+I38</f>
        <v>180125</v>
      </c>
      <c r="K40" s="64"/>
      <c r="L40" s="123">
        <f>+G40-'BS'!E22+'BS'!G22</f>
        <v>0</v>
      </c>
      <c r="M40" s="64"/>
      <c r="N40" s="64"/>
      <c r="O40" s="64"/>
      <c r="P40" s="64"/>
    </row>
    <row r="41" spans="5:16" s="14" customFormat="1" ht="6" customHeight="1">
      <c r="E41" s="16"/>
      <c r="F41" s="16"/>
      <c r="G41" s="35"/>
      <c r="H41" s="86"/>
      <c r="I41" s="86"/>
      <c r="K41" s="64"/>
      <c r="L41" s="64"/>
      <c r="M41" s="64"/>
      <c r="N41" s="64"/>
      <c r="O41" s="64"/>
      <c r="P41" s="64"/>
    </row>
    <row r="42" spans="1:16" s="14" customFormat="1" ht="15.75">
      <c r="A42" s="27" t="s">
        <v>66</v>
      </c>
      <c r="E42" s="16"/>
      <c r="F42" s="16"/>
      <c r="G42" s="35">
        <v>213337</v>
      </c>
      <c r="H42" s="86">
        <v>0</v>
      </c>
      <c r="I42" s="86">
        <v>0</v>
      </c>
      <c r="K42" s="64"/>
      <c r="L42" s="64"/>
      <c r="M42" s="64"/>
      <c r="N42" s="64"/>
      <c r="O42" s="64"/>
      <c r="P42" s="64"/>
    </row>
    <row r="43" spans="1:16" s="14" customFormat="1" ht="7.5" customHeight="1">
      <c r="A43" s="27"/>
      <c r="E43" s="16"/>
      <c r="F43" s="16"/>
      <c r="G43" s="35"/>
      <c r="H43" s="86"/>
      <c r="I43" s="86"/>
      <c r="K43" s="64"/>
      <c r="L43" s="64"/>
      <c r="M43" s="64"/>
      <c r="N43" s="64"/>
      <c r="O43" s="64"/>
      <c r="P43" s="64"/>
    </row>
    <row r="44" spans="1:16" s="14" customFormat="1" ht="15" customHeight="1">
      <c r="A44" s="27" t="s">
        <v>76</v>
      </c>
      <c r="E44" s="16"/>
      <c r="F44" s="16"/>
      <c r="G44" s="35"/>
      <c r="H44" s="86"/>
      <c r="I44" s="86"/>
      <c r="K44" s="64"/>
      <c r="L44" s="64"/>
      <c r="M44" s="64"/>
      <c r="N44" s="64"/>
      <c r="O44" s="64"/>
      <c r="P44" s="64"/>
    </row>
    <row r="45" spans="1:16" s="14" customFormat="1" ht="15" customHeight="1">
      <c r="A45" s="27" t="s">
        <v>77</v>
      </c>
      <c r="E45" s="16"/>
      <c r="F45" s="16"/>
      <c r="G45" s="35">
        <v>0</v>
      </c>
      <c r="H45" s="86">
        <v>0</v>
      </c>
      <c r="I45" s="86">
        <v>33212</v>
      </c>
      <c r="K45" s="64"/>
      <c r="L45" s="64"/>
      <c r="M45" s="64"/>
      <c r="N45" s="64"/>
      <c r="O45" s="64"/>
      <c r="P45" s="64"/>
    </row>
    <row r="46" spans="7:12" s="14" customFormat="1" ht="7.5" customHeight="1">
      <c r="G46" s="35"/>
      <c r="H46" s="86"/>
      <c r="I46" s="86"/>
      <c r="K46" s="17"/>
      <c r="L46" s="17"/>
    </row>
    <row r="47" spans="1:12" s="14" customFormat="1" ht="15" customHeight="1" thickBot="1">
      <c r="A47" s="27" t="s">
        <v>54</v>
      </c>
      <c r="E47" s="16"/>
      <c r="F47" s="16"/>
      <c r="G47" s="72">
        <f>'BS'!E22</f>
        <v>220093</v>
      </c>
      <c r="H47" s="90">
        <v>0</v>
      </c>
      <c r="I47" s="90">
        <f>SUM(I40:I45)</f>
        <v>213337</v>
      </c>
      <c r="K47" s="17"/>
      <c r="L47" s="17"/>
    </row>
    <row r="48" spans="7:9" ht="16.5" thickTop="1">
      <c r="G48" s="35"/>
      <c r="H48" s="86"/>
      <c r="I48" s="86"/>
    </row>
    <row r="49" spans="1:9" ht="15" customHeight="1">
      <c r="A49" s="10" t="s">
        <v>103</v>
      </c>
      <c r="G49" s="35"/>
      <c r="H49" s="86"/>
      <c r="I49" s="86"/>
    </row>
    <row r="50" spans="3:9" ht="15" customHeight="1">
      <c r="C50" s="10" t="s">
        <v>52</v>
      </c>
      <c r="G50" s="54">
        <v>219802</v>
      </c>
      <c r="H50" s="88">
        <v>0</v>
      </c>
      <c r="I50" s="88">
        <v>213250</v>
      </c>
    </row>
    <row r="51" spans="3:9" ht="15" customHeight="1">
      <c r="C51" s="10" t="s">
        <v>53</v>
      </c>
      <c r="G51" s="54">
        <v>291</v>
      </c>
      <c r="H51" s="88">
        <v>0</v>
      </c>
      <c r="I51" s="88">
        <v>87</v>
      </c>
    </row>
    <row r="52" spans="7:9" ht="4.5" customHeight="1">
      <c r="G52" s="54"/>
      <c r="H52" s="88"/>
      <c r="I52" s="88"/>
    </row>
    <row r="53" spans="7:9" ht="15" customHeight="1" thickBot="1">
      <c r="G53" s="72">
        <f>SUM(G50:G52)</f>
        <v>220093</v>
      </c>
      <c r="H53" s="90">
        <f>SUM(H50:H52)</f>
        <v>0</v>
      </c>
      <c r="I53" s="90">
        <f>SUM(I50:I51)</f>
        <v>213337</v>
      </c>
    </row>
    <row r="54" spans="11:13" ht="16.5" thickTop="1">
      <c r="K54" s="103">
        <f>+G53-G47</f>
        <v>0</v>
      </c>
      <c r="L54" s="103">
        <f>+H53-H47</f>
        <v>0</v>
      </c>
      <c r="M54" s="103">
        <f>+I53-I47</f>
        <v>0</v>
      </c>
    </row>
    <row r="55" spans="11:12" ht="15.75">
      <c r="K55" s="103"/>
      <c r="L55" s="103"/>
    </row>
    <row r="56" spans="11:12" ht="15.75">
      <c r="K56" s="103"/>
      <c r="L56" s="103"/>
    </row>
    <row r="57" spans="11:12" ht="15.75">
      <c r="K57" s="103"/>
      <c r="L57" s="103"/>
    </row>
    <row r="58" spans="11:12" ht="15.75">
      <c r="K58" s="103"/>
      <c r="L58" s="103"/>
    </row>
    <row r="59" spans="1:9" ht="15.75">
      <c r="A59" s="141" t="s">
        <v>104</v>
      </c>
      <c r="B59" s="141"/>
      <c r="C59" s="141"/>
      <c r="D59" s="141"/>
      <c r="E59" s="141"/>
      <c r="F59" s="141"/>
      <c r="G59" s="141"/>
      <c r="H59" s="141"/>
      <c r="I59" s="141"/>
    </row>
    <row r="60" spans="1:9" ht="15.75">
      <c r="A60" s="141"/>
      <c r="B60" s="141"/>
      <c r="C60" s="141"/>
      <c r="D60" s="141"/>
      <c r="E60" s="141"/>
      <c r="F60" s="141"/>
      <c r="G60" s="141"/>
      <c r="H60" s="141"/>
      <c r="I60" s="141"/>
    </row>
    <row r="61" spans="1:9" ht="15.75">
      <c r="A61" s="141"/>
      <c r="B61" s="141"/>
      <c r="C61" s="141"/>
      <c r="D61" s="141"/>
      <c r="E61" s="141"/>
      <c r="F61" s="141"/>
      <c r="G61" s="141"/>
      <c r="H61" s="141"/>
      <c r="I61" s="141"/>
    </row>
    <row r="63" spans="7:9" ht="15" customHeight="1">
      <c r="G63" s="140">
        <f>+G53-G47</f>
        <v>0</v>
      </c>
      <c r="H63" s="140"/>
      <c r="I63" s="140">
        <f>+I53-I47</f>
        <v>0</v>
      </c>
    </row>
    <row r="64" spans="7:9" ht="15" customHeight="1">
      <c r="G64" s="140">
        <f>'BS'!E22-G47</f>
        <v>0</v>
      </c>
      <c r="H64" s="140"/>
      <c r="I64" s="140">
        <f>'BS'!G22-I47</f>
        <v>0</v>
      </c>
    </row>
    <row r="65" spans="7:9" ht="15" customHeight="1">
      <c r="G65" s="140">
        <f>+G27+G33+G38-G40</f>
        <v>0</v>
      </c>
      <c r="H65" s="140"/>
      <c r="I65" s="140">
        <f>+I27+I33+I38-I40</f>
        <v>0</v>
      </c>
    </row>
  </sheetData>
  <mergeCells count="1">
    <mergeCell ref="A59:I61"/>
  </mergeCells>
  <printOptions/>
  <pageMargins left="0.5" right="0.5" top="0.5" bottom="0.5" header="0.5" footer="0.1"/>
  <pageSetup horizontalDpi="600" verticalDpi="600" orientation="portrait" paperSize="9" scale="89" r:id="rId1"/>
  <headerFooter alignWithMargins="0">
    <oddFooter>&amp;C
&amp;"Times New Roman,Regular"&amp;12Page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OSK Securities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OSK SECURITIES BERHAD</cp:lastModifiedBy>
  <cp:lastPrinted>2005-04-25T09:19:38Z</cp:lastPrinted>
  <dcterms:created xsi:type="dcterms:W3CDTF">1999-03-24T02:44:56Z</dcterms:created>
  <dcterms:modified xsi:type="dcterms:W3CDTF">2005-04-25T08:08:47Z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